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Victor Santos\Desktop\"/>
    </mc:Choice>
  </mc:AlternateContent>
  <xr:revisionPtr revIDLastSave="0" documentId="8_{C570A22B-DC8F-4EF4-8C1F-DD7F7D2B8B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ull regist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6" i="1" l="1"/>
  <c r="K165" i="1"/>
  <c r="K164" i="1"/>
  <c r="K163" i="1"/>
  <c r="K162" i="1"/>
  <c r="K172" i="1" l="1"/>
  <c r="B192" i="1" l="1"/>
  <c r="B191" i="1"/>
  <c r="B190" i="1"/>
  <c r="B189" i="1"/>
  <c r="B188" i="1"/>
  <c r="H213" i="1"/>
  <c r="K160" i="1"/>
  <c r="K159" i="1"/>
  <c r="K158" i="1"/>
  <c r="K157" i="1"/>
  <c r="K156" i="1"/>
  <c r="K155" i="1"/>
  <c r="K167" i="1" s="1"/>
  <c r="K154" i="1"/>
  <c r="K153" i="1"/>
  <c r="K152" i="1"/>
  <c r="K151" i="1"/>
  <c r="K150" i="1"/>
  <c r="K149" i="1"/>
  <c r="K148" i="1"/>
  <c r="K147" i="1"/>
  <c r="J125" i="1"/>
  <c r="J123" i="1"/>
  <c r="J121" i="1"/>
  <c r="J119" i="1"/>
  <c r="J117" i="1"/>
  <c r="G101" i="1"/>
  <c r="F101" i="1"/>
  <c r="E101" i="1"/>
  <c r="D101" i="1"/>
  <c r="J137" i="1" l="1"/>
  <c r="H209" i="1" s="1"/>
  <c r="K175" i="1"/>
  <c r="H211" i="1" s="1"/>
  <c r="H101" i="1"/>
  <c r="L111" i="1" s="1"/>
  <c r="H207" i="1" s="1"/>
  <c r="K67" i="1" l="1"/>
  <c r="J67" i="1"/>
  <c r="I67" i="1"/>
  <c r="H67" i="1"/>
  <c r="G67" i="1"/>
  <c r="F67" i="1"/>
  <c r="E67" i="1"/>
  <c r="D67" i="1"/>
  <c r="C67" i="1"/>
  <c r="G80" i="1" l="1"/>
  <c r="F203" i="1" s="1"/>
  <c r="C31" i="1" l="1"/>
  <c r="B197" i="1" s="1"/>
  <c r="J49" i="1" l="1"/>
  <c r="E196" i="1" s="1"/>
  <c r="K49" i="1"/>
  <c r="D196" i="1" s="1"/>
  <c r="D49" i="1"/>
  <c r="D198" i="1" s="1"/>
  <c r="E49" i="1"/>
  <c r="D199" i="1" s="1"/>
  <c r="F49" i="1"/>
  <c r="D200" i="1" s="1"/>
  <c r="G49" i="1"/>
  <c r="D201" i="1" s="1"/>
  <c r="C49" i="1"/>
  <c r="D197" i="1" s="1"/>
  <c r="H31" i="1"/>
  <c r="I31" i="1"/>
  <c r="J31" i="1"/>
  <c r="C196" i="1" s="1"/>
  <c r="K31" i="1"/>
  <c r="B196" i="1" s="1"/>
  <c r="E31" i="1"/>
  <c r="B199" i="1" s="1"/>
  <c r="F31" i="1"/>
  <c r="B200" i="1" s="1"/>
  <c r="G31" i="1"/>
  <c r="B201" i="1" s="1"/>
  <c r="D31" i="1"/>
  <c r="B198" i="1" s="1"/>
  <c r="E80" i="1" l="1"/>
  <c r="B202" i="1"/>
  <c r="D202" i="1"/>
  <c r="B80" i="1"/>
  <c r="D203" i="1" s="1"/>
  <c r="C80" i="1" l="1"/>
  <c r="B203" i="1" s="1"/>
  <c r="I80" i="1" l="1"/>
  <c r="B205" i="1" s="1"/>
  <c r="K80" i="1"/>
  <c r="F205" i="1" s="1"/>
  <c r="H205" i="1" l="1"/>
  <c r="H215" i="1" s="1"/>
  <c r="K82" i="1"/>
</calcChain>
</file>

<file path=xl/sharedStrings.xml><?xml version="1.0" encoding="utf-8"?>
<sst xmlns="http://schemas.openxmlformats.org/spreadsheetml/2006/main" count="225" uniqueCount="154">
  <si>
    <t>Team Name:</t>
  </si>
  <si>
    <t>Contact Name:</t>
  </si>
  <si>
    <t>Adress:</t>
  </si>
  <si>
    <t>Postal Code:</t>
  </si>
  <si>
    <t>E-mail address:</t>
  </si>
  <si>
    <t>All payments must be made in euros, through bank transfer, to the following bank account :</t>
  </si>
  <si>
    <t xml:space="preserve">Agency : </t>
  </si>
  <si>
    <t xml:space="preserve">Reference : </t>
  </si>
  <si>
    <t>Send this form to :</t>
  </si>
  <si>
    <t>TRS Mixed</t>
  </si>
  <si>
    <t>PT50.0036.0217.99100007699.61</t>
  </si>
  <si>
    <t>Carcavelos</t>
  </si>
  <si>
    <t xml:space="preserve">Cascais Beach Cup </t>
  </si>
  <si>
    <t>Logistics:</t>
  </si>
  <si>
    <t>Grupo Sportivo de Carcavelos</t>
  </si>
  <si>
    <t>Helder Andrade</t>
  </si>
  <si>
    <t xml:space="preserve">Email: cascaisbeachcup@gmail.com </t>
  </si>
  <si>
    <t>Montepio Geral Bank</t>
  </si>
  <si>
    <t>Name</t>
  </si>
  <si>
    <t>Date of Birth</t>
  </si>
  <si>
    <t>Under 10</t>
  </si>
  <si>
    <t>11/12.</t>
  </si>
  <si>
    <t>13/14.</t>
  </si>
  <si>
    <t>Open Senior</t>
  </si>
  <si>
    <t xml:space="preserve">Male </t>
  </si>
  <si>
    <t>Female</t>
  </si>
  <si>
    <t>TRS</t>
  </si>
  <si>
    <t>DELEGATION</t>
  </si>
  <si>
    <t>COACH</t>
  </si>
  <si>
    <t>Function</t>
  </si>
  <si>
    <t>JUDGE</t>
  </si>
  <si>
    <t>FIG</t>
  </si>
  <si>
    <t>NATIONAL</t>
  </si>
  <si>
    <t>(X)</t>
  </si>
  <si>
    <t>Organization of Cascais Beach Cup 2017</t>
  </si>
  <si>
    <t>DMT nº Ginastas</t>
  </si>
  <si>
    <t>DMT + TR nº Ginastas</t>
  </si>
  <si>
    <t>NOTE: Max 4 ginasts</t>
  </si>
  <si>
    <t>Total (€) Full Payment until 4th February</t>
  </si>
  <si>
    <t>Like in the last edition, the Organizing Committee of Cascais Beach Cup 2018 will provide Accommodation and/or Meals proposals to interested delegations. This information will be disclosed to delegations as soon as possible after gathering the best choices.</t>
  </si>
  <si>
    <t>Total a Pagar</t>
  </si>
  <si>
    <t>TRS nºde pares</t>
  </si>
  <si>
    <t>Junior</t>
  </si>
  <si>
    <t>TRI nº Ginastas</t>
  </si>
  <si>
    <t>Total Insc. € DMT/TRI</t>
  </si>
  <si>
    <t>Nominative Cascais Beach Cup 2020</t>
  </si>
  <si>
    <t>Delegation</t>
  </si>
  <si>
    <t>Total delegation</t>
  </si>
  <si>
    <t>TOTAL</t>
  </si>
  <si>
    <t>10€/per person/per day</t>
  </si>
  <si>
    <t>Total People</t>
  </si>
  <si>
    <t>Date arrival Airport / Gym</t>
  </si>
  <si>
    <t>Hour arrival Airport / Gym</t>
  </si>
  <si>
    <t xml:space="preserve">Flith Arrive number </t>
  </si>
  <si>
    <t>Flith Departure number</t>
  </si>
  <si>
    <t>Hotel Name</t>
  </si>
  <si>
    <t>Date depart</t>
  </si>
  <si>
    <t>Hour Depart</t>
  </si>
  <si>
    <t xml:space="preserve">Pack - </t>
  </si>
  <si>
    <t>PACK</t>
  </si>
  <si>
    <t>preço/pax</t>
  </si>
  <si>
    <t>FRIDAY DINNER</t>
  </si>
  <si>
    <t>SATURDAY LUNCH</t>
  </si>
  <si>
    <t>SATURDAY DINNER</t>
  </si>
  <si>
    <t>SUNDAY LUNCH</t>
  </si>
  <si>
    <t>ROOM</t>
  </si>
  <si>
    <t>ABLA</t>
  </si>
  <si>
    <t>TRI</t>
  </si>
  <si>
    <t>Male</t>
  </si>
  <si>
    <t>COUNTRY:</t>
  </si>
  <si>
    <t xml:space="preserve">TEAM NAME: </t>
  </si>
  <si>
    <t>DMT</t>
  </si>
  <si>
    <t>Controlo</t>
  </si>
  <si>
    <t>DMT+TRI</t>
  </si>
  <si>
    <t>Valor</t>
  </si>
  <si>
    <t>FRIDAY LUNCH</t>
  </si>
  <si>
    <t>meals nr.</t>
  </si>
  <si>
    <t>TRANSFER</t>
  </si>
  <si>
    <t>MEALS</t>
  </si>
  <si>
    <t>ACCOMMODATION</t>
  </si>
  <si>
    <t>Team (A,B,C…)</t>
  </si>
  <si>
    <t>Team (A,B,C…</t>
  </si>
  <si>
    <t>Alimentação ( inclui pão, manteigas,  sopa , prato, sobremesa e bebidas)</t>
  </si>
  <si>
    <t>Meals ( include bread, butter, soup, meal, desert and drinks )</t>
  </si>
  <si>
    <t>DMT + TRI</t>
  </si>
  <si>
    <t>MPIOPTPL</t>
  </si>
  <si>
    <t>Name and Surname</t>
  </si>
  <si>
    <t>Total (Alimentação/Meals)</t>
  </si>
  <si>
    <t xml:space="preserve">BIC/SWIFT : </t>
  </si>
  <si>
    <t xml:space="preserve">Bank : </t>
  </si>
  <si>
    <t xml:space="preserve">Account name : </t>
  </si>
  <si>
    <t xml:space="preserve">IBAN : </t>
  </si>
  <si>
    <t>Data / Date:</t>
  </si>
  <si>
    <t>Nome / Name:</t>
  </si>
  <si>
    <t>PACK  - Alojamento / Accommodation</t>
  </si>
  <si>
    <t>Nome / Name :</t>
  </si>
  <si>
    <t>Data / Date :</t>
  </si>
  <si>
    <t>LINKS ACCOMMODATIONS</t>
  </si>
  <si>
    <t>Phone:</t>
  </si>
  <si>
    <t>TAX Number</t>
  </si>
  <si>
    <t>TAX NUMBER</t>
  </si>
  <si>
    <t xml:space="preserve">Country: </t>
  </si>
  <si>
    <t xml:space="preserve">Obs:  </t>
  </si>
  <si>
    <t>TRAMPOLINE ONLY</t>
  </si>
  <si>
    <t>TRAMPOLINE AND DOBLE MINITRAMPOLIM</t>
  </si>
  <si>
    <t>DOBLE MINITRAMPOLINE ONLY</t>
  </si>
  <si>
    <t>Praia Mar</t>
  </si>
  <si>
    <t>http://www.ablaguesthouse.org</t>
  </si>
  <si>
    <t>https://www.almeidahotels.pt/pt/hotel-praia-mar</t>
  </si>
  <si>
    <t>Price/Person/Night/BF</t>
  </si>
  <si>
    <t xml:space="preserve">Nr. of People </t>
  </si>
  <si>
    <t>Nigths nr.</t>
  </si>
  <si>
    <t>1 per room</t>
  </si>
  <si>
    <t>2 per room</t>
  </si>
  <si>
    <t>3 per room</t>
  </si>
  <si>
    <t>4 per room</t>
  </si>
  <si>
    <t>5 to 7 per room</t>
  </si>
  <si>
    <t>Hotel Praia Mar</t>
  </si>
  <si>
    <t>Seminário Torre da Aguilha</t>
  </si>
  <si>
    <t>2 (twin)</t>
  </si>
  <si>
    <t>2 (double</t>
  </si>
  <si>
    <t>Maristas "Sports Hall" *</t>
  </si>
  <si>
    <t>* - without BF</t>
  </si>
  <si>
    <t>* Price BF</t>
  </si>
  <si>
    <t>Friday</t>
  </si>
  <si>
    <t>Saturday</t>
  </si>
  <si>
    <t>Sunday</t>
  </si>
  <si>
    <t>BF nr.</t>
  </si>
  <si>
    <t>Breakfast</t>
  </si>
  <si>
    <t>Breakast Total</t>
  </si>
  <si>
    <t>Torre da Aguilha</t>
  </si>
  <si>
    <t>http://www.seminariotorreaguilha.com</t>
  </si>
  <si>
    <t>Rooms Total</t>
  </si>
  <si>
    <t>Day 02/04</t>
  </si>
  <si>
    <t>Day 03/04</t>
  </si>
  <si>
    <t>Day 04/04</t>
  </si>
  <si>
    <t>Day 05/04</t>
  </si>
  <si>
    <t>TOTAL TRANSFER</t>
  </si>
  <si>
    <t>ACCOMODATIONS</t>
  </si>
  <si>
    <t>Tipologia / Room Type</t>
  </si>
  <si>
    <t>ADRESS:</t>
  </si>
  <si>
    <t>JUDGES</t>
  </si>
  <si>
    <t>GENERAL</t>
  </si>
  <si>
    <t>Deadline : March 07th 2020</t>
  </si>
  <si>
    <t>Registration after the deadline plus € 50,00</t>
  </si>
  <si>
    <t>Tires Guest House</t>
  </si>
  <si>
    <t>A)</t>
  </si>
  <si>
    <t>B)</t>
  </si>
  <si>
    <t>5 per room</t>
  </si>
  <si>
    <t>A) Superior Room - Double Bed or 2 Single Bed´s + Extra Bed - B) 2 Single Beds</t>
  </si>
  <si>
    <t>C)</t>
  </si>
  <si>
    <t>D)</t>
  </si>
  <si>
    <t>C) Standard Room - Double Bed or 2 Single Bed's + Extra Bed - D) 2 Single Beds</t>
  </si>
  <si>
    <t>https://tires-guest-house.negocio.site/?utm_source=gmb&amp;utm_medium=referral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</si>
</sst>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[$€-1];[Red]\-#,##0\ [$€-1]"/>
    <numFmt numFmtId="165" formatCode="#,##0.00\ _€"/>
    <numFmt numFmtId="166" formatCode="#,##0_ ;[Red]\-#,##0\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D96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76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4" borderId="2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0" fillId="6" borderId="0" xfId="0" applyFill="1"/>
    <xf numFmtId="0" fontId="3" fillId="0" borderId="0" xfId="0" applyFont="1" applyBorder="1"/>
    <xf numFmtId="0" fontId="1" fillId="5" borderId="4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16" fontId="1" fillId="5" borderId="42" xfId="0" applyNumberFormat="1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164" fontId="0" fillId="4" borderId="36" xfId="0" applyNumberFormat="1" applyFill="1" applyBorder="1" applyAlignment="1">
      <alignment vertical="center"/>
    </xf>
    <xf numFmtId="0" fontId="0" fillId="5" borderId="30" xfId="0" applyFill="1" applyBorder="1"/>
    <xf numFmtId="164" fontId="0" fillId="4" borderId="51" xfId="0" applyNumberFormat="1" applyFill="1" applyBorder="1" applyAlignment="1">
      <alignment vertical="center"/>
    </xf>
    <xf numFmtId="0" fontId="15" fillId="0" borderId="0" xfId="0" applyFont="1"/>
    <xf numFmtId="165" fontId="0" fillId="0" borderId="0" xfId="0" applyNumberFormat="1" applyAlignment="1">
      <alignment vertical="center"/>
    </xf>
    <xf numFmtId="0" fontId="17" fillId="0" borderId="0" xfId="0" applyFont="1"/>
    <xf numFmtId="0" fontId="1" fillId="0" borderId="0" xfId="0" applyFont="1"/>
    <xf numFmtId="0" fontId="12" fillId="5" borderId="18" xfId="0" applyFont="1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6" borderId="2" xfId="0" applyFill="1" applyBorder="1" applyProtection="1"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Protection="1"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Protection="1">
      <protection locked="0"/>
    </xf>
    <xf numFmtId="0" fontId="0" fillId="4" borderId="59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4" borderId="61" xfId="0" applyFill="1" applyBorder="1" applyAlignment="1" applyProtection="1">
      <alignment horizontal="center" vertical="center"/>
      <protection locked="0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Protection="1"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right" vertical="center"/>
      <protection locked="0"/>
    </xf>
    <xf numFmtId="0" fontId="0" fillId="6" borderId="26" xfId="0" applyFill="1" applyBorder="1" applyAlignment="1" applyProtection="1">
      <alignment horizontal="right" vertic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14" fontId="0" fillId="0" borderId="20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Protection="1"/>
    <xf numFmtId="0" fontId="0" fillId="0" borderId="22" xfId="0" applyBorder="1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4" fillId="0" borderId="0" xfId="1"/>
    <xf numFmtId="0" fontId="0" fillId="0" borderId="0" xfId="0" applyProtection="1"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6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4" fontId="1" fillId="0" borderId="0" xfId="2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3" borderId="0" xfId="0" applyFill="1" applyProtection="1"/>
    <xf numFmtId="0" fontId="15" fillId="0" borderId="0" xfId="0" applyFont="1" applyProtection="1"/>
    <xf numFmtId="44" fontId="0" fillId="0" borderId="54" xfId="0" applyNumberFormat="1" applyBorder="1" applyAlignment="1" applyProtection="1">
      <alignment horizontal="center"/>
    </xf>
    <xf numFmtId="44" fontId="1" fillId="0" borderId="22" xfId="2" applyFont="1" applyBorder="1" applyAlignment="1" applyProtection="1">
      <alignment horizontal="center"/>
    </xf>
    <xf numFmtId="44" fontId="3" fillId="0" borderId="22" xfId="2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20" fillId="14" borderId="28" xfId="0" applyFont="1" applyFill="1" applyBorder="1" applyAlignment="1" applyProtection="1">
      <alignment horizontal="center" vertical="center"/>
    </xf>
    <xf numFmtId="0" fontId="20" fillId="10" borderId="25" xfId="0" applyFont="1" applyFill="1" applyBorder="1" applyAlignment="1" applyProtection="1">
      <alignment horizontal="center" vertical="center"/>
    </xf>
    <xf numFmtId="0" fontId="20" fillId="13" borderId="28" xfId="0" applyFont="1" applyFill="1" applyBorder="1" applyAlignment="1" applyProtection="1">
      <alignment horizontal="center" vertical="center"/>
    </xf>
    <xf numFmtId="0" fontId="20" fillId="15" borderId="28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1" fillId="11" borderId="0" xfId="0" applyFont="1" applyFill="1" applyAlignment="1" applyProtection="1">
      <alignment horizontal="center"/>
    </xf>
    <xf numFmtId="0" fontId="1" fillId="10" borderId="0" xfId="0" applyFont="1" applyFill="1" applyAlignment="1" applyProtection="1">
      <alignment horizontal="center"/>
    </xf>
    <xf numFmtId="0" fontId="1" fillId="15" borderId="0" xfId="0" applyFont="1" applyFill="1" applyAlignment="1" applyProtection="1">
      <alignment horizontal="center"/>
    </xf>
    <xf numFmtId="6" fontId="3" fillId="0" borderId="28" xfId="0" applyNumberFormat="1" applyFont="1" applyBorder="1" applyAlignment="1" applyProtection="1">
      <alignment horizontal="center" vertical="center"/>
    </xf>
    <xf numFmtId="6" fontId="3" fillId="14" borderId="28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0" fillId="0" borderId="0" xfId="0" quotePrefix="1" applyProtection="1"/>
    <xf numFmtId="164" fontId="0" fillId="4" borderId="0" xfId="0" applyNumberFormat="1" applyFill="1" applyBorder="1" applyAlignment="1">
      <alignment vertical="center"/>
    </xf>
    <xf numFmtId="166" fontId="0" fillId="6" borderId="9" xfId="0" applyNumberFormat="1" applyFill="1" applyBorder="1" applyAlignment="1" applyProtection="1">
      <alignment vertical="center"/>
      <protection locked="0"/>
    </xf>
    <xf numFmtId="164" fontId="0" fillId="4" borderId="52" xfId="0" applyNumberFormat="1" applyFill="1" applyBorder="1" applyAlignment="1">
      <alignment vertical="center"/>
    </xf>
    <xf numFmtId="164" fontId="0" fillId="4" borderId="53" xfId="0" applyNumberFormat="1" applyFill="1" applyBorder="1" applyAlignment="1">
      <alignment vertical="center"/>
    </xf>
    <xf numFmtId="164" fontId="0" fillId="4" borderId="42" xfId="0" applyNumberFormat="1" applyFill="1" applyBorder="1" applyAlignment="1">
      <alignment vertical="center"/>
    </xf>
    <xf numFmtId="164" fontId="0" fillId="4" borderId="20" xfId="0" applyNumberFormat="1" applyFill="1" applyBorder="1" applyAlignment="1">
      <alignment vertical="center"/>
    </xf>
    <xf numFmtId="164" fontId="0" fillId="4" borderId="37" xfId="0" applyNumberFormat="1" applyFill="1" applyBorder="1" applyAlignment="1">
      <alignment vertical="center"/>
    </xf>
    <xf numFmtId="0" fontId="18" fillId="9" borderId="22" xfId="0" applyFont="1" applyFill="1" applyBorder="1" applyAlignment="1" applyProtection="1">
      <alignment horizontal="center" vertical="center"/>
    </xf>
    <xf numFmtId="0" fontId="20" fillId="11" borderId="54" xfId="0" applyFont="1" applyFill="1" applyBorder="1" applyAlignment="1" applyProtection="1">
      <alignment horizontal="center" vertical="center"/>
    </xf>
    <xf numFmtId="0" fontId="20" fillId="11" borderId="22" xfId="0" applyFont="1" applyFill="1" applyBorder="1" applyAlignment="1" applyProtection="1">
      <alignment horizontal="center" vertical="center"/>
    </xf>
    <xf numFmtId="8" fontId="3" fillId="0" borderId="28" xfId="0" applyNumberFormat="1" applyFont="1" applyBorder="1" applyAlignment="1" applyProtection="1">
      <alignment vertical="center"/>
    </xf>
    <xf numFmtId="8" fontId="3" fillId="0" borderId="29" xfId="0" applyNumberFormat="1" applyFont="1" applyBorder="1" applyAlignment="1" applyProtection="1">
      <alignment vertical="center"/>
    </xf>
    <xf numFmtId="44" fontId="3" fillId="14" borderId="39" xfId="2" applyFont="1" applyFill="1" applyBorder="1" applyAlignment="1" applyProtection="1">
      <alignment vertical="center" shrinkToFit="1"/>
    </xf>
    <xf numFmtId="44" fontId="3" fillId="14" borderId="36" xfId="2" applyFont="1" applyFill="1" applyBorder="1" applyAlignment="1" applyProtection="1">
      <alignment vertical="center" shrinkToFit="1"/>
    </xf>
    <xf numFmtId="44" fontId="3" fillId="14" borderId="25" xfId="2" applyFont="1" applyFill="1" applyBorder="1" applyAlignment="1" applyProtection="1">
      <alignment vertical="center" shrinkToFit="1"/>
    </xf>
    <xf numFmtId="44" fontId="3" fillId="14" borderId="53" xfId="2" applyFont="1" applyFill="1" applyBorder="1" applyAlignment="1" applyProtection="1">
      <alignment vertical="center" shrinkToFit="1"/>
    </xf>
    <xf numFmtId="44" fontId="3" fillId="14" borderId="40" xfId="2" applyFont="1" applyFill="1" applyBorder="1" applyAlignment="1" applyProtection="1">
      <alignment vertical="center" shrinkToFit="1"/>
    </xf>
    <xf numFmtId="44" fontId="3" fillId="14" borderId="37" xfId="2" applyFont="1" applyFill="1" applyBorder="1" applyAlignment="1" applyProtection="1">
      <alignment vertical="center" shrinkToFit="1"/>
    </xf>
    <xf numFmtId="0" fontId="3" fillId="0" borderId="22" xfId="0" applyFont="1" applyBorder="1" applyAlignment="1" applyProtection="1">
      <alignment horizontal="center" vertical="center"/>
    </xf>
    <xf numFmtId="3" fontId="0" fillId="0" borderId="0" xfId="0" applyNumberFormat="1" applyAlignment="1" applyProtection="1"/>
    <xf numFmtId="0" fontId="0" fillId="0" borderId="0" xfId="0" applyAlignment="1" applyProtection="1"/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/>
    <xf numFmtId="0" fontId="4" fillId="0" borderId="0" xfId="1" applyAlignment="1" applyProtection="1">
      <alignment vertical="center"/>
    </xf>
    <xf numFmtId="0" fontId="6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 indent="15"/>
    </xf>
    <xf numFmtId="0" fontId="10" fillId="0" borderId="0" xfId="0" applyNumberFormat="1" applyFont="1" applyProtection="1"/>
    <xf numFmtId="0" fontId="15" fillId="0" borderId="22" xfId="0" applyFont="1" applyBorder="1" applyAlignment="1" applyProtection="1">
      <alignment horizontal="center"/>
    </xf>
    <xf numFmtId="164" fontId="0" fillId="6" borderId="11" xfId="0" applyNumberFormat="1" applyFill="1" applyBorder="1" applyAlignment="1" applyProtection="1">
      <alignment vertical="center"/>
    </xf>
    <xf numFmtId="164" fontId="1" fillId="6" borderId="11" xfId="0" applyNumberFormat="1" applyFont="1" applyFill="1" applyBorder="1" applyAlignment="1" applyProtection="1">
      <alignment vertical="center"/>
    </xf>
    <xf numFmtId="164" fontId="1" fillId="0" borderId="22" xfId="0" applyNumberFormat="1" applyFont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14" borderId="32" xfId="0" applyFill="1" applyBorder="1" applyProtection="1"/>
    <xf numFmtId="0" fontId="1" fillId="5" borderId="22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vertical="center"/>
    </xf>
    <xf numFmtId="0" fontId="1" fillId="5" borderId="32" xfId="0" applyFont="1" applyFill="1" applyBorder="1" applyAlignment="1" applyProtection="1">
      <alignment vertical="center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4" fontId="0" fillId="4" borderId="3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18" fillId="9" borderId="2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wrapText="1"/>
    </xf>
    <xf numFmtId="0" fontId="3" fillId="12" borderId="11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44" fontId="1" fillId="10" borderId="28" xfId="2" applyFont="1" applyFill="1" applyBorder="1" applyAlignment="1" applyProtection="1">
      <alignment horizontal="center" wrapText="1"/>
    </xf>
    <xf numFmtId="44" fontId="1" fillId="10" borderId="32" xfId="2" applyFont="1" applyFill="1" applyBorder="1" applyAlignment="1" applyProtection="1">
      <alignment horizontal="center" wrapText="1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2" fillId="8" borderId="28" xfId="0" applyFont="1" applyFill="1" applyBorder="1" applyAlignment="1" applyProtection="1">
      <alignment horizontal="center" wrapText="1"/>
    </xf>
    <xf numFmtId="0" fontId="12" fillId="8" borderId="45" xfId="0" applyFont="1" applyFill="1" applyBorder="1" applyAlignment="1" applyProtection="1">
      <alignment horizontal="center" wrapText="1"/>
    </xf>
    <xf numFmtId="44" fontId="11" fillId="12" borderId="28" xfId="2" applyFont="1" applyFill="1" applyBorder="1" applyAlignment="1" applyProtection="1">
      <alignment horizontal="center" wrapText="1"/>
    </xf>
    <xf numFmtId="44" fontId="11" fillId="12" borderId="45" xfId="2" applyFont="1" applyFill="1" applyBorder="1" applyAlignment="1" applyProtection="1">
      <alignment horizontal="center" wrapText="1"/>
    </xf>
    <xf numFmtId="0" fontId="12" fillId="8" borderId="55" xfId="0" applyFont="1" applyFill="1" applyBorder="1" applyAlignment="1" applyProtection="1">
      <alignment horizontal="center" wrapText="1"/>
    </xf>
    <xf numFmtId="0" fontId="12" fillId="8" borderId="56" xfId="0" applyFont="1" applyFill="1" applyBorder="1" applyAlignment="1" applyProtection="1">
      <alignment horizontal="center" wrapText="1"/>
    </xf>
    <xf numFmtId="44" fontId="11" fillId="12" borderId="55" xfId="2" applyFont="1" applyFill="1" applyBorder="1" applyAlignment="1" applyProtection="1">
      <alignment horizontal="center" wrapText="1"/>
    </xf>
    <xf numFmtId="44" fontId="11" fillId="12" borderId="56" xfId="2" applyFont="1" applyFill="1" applyBorder="1" applyAlignment="1" applyProtection="1">
      <alignment horizontal="center" wrapText="1"/>
    </xf>
    <xf numFmtId="0" fontId="3" fillId="8" borderId="40" xfId="0" applyFont="1" applyFill="1" applyBorder="1" applyAlignment="1" applyProtection="1">
      <alignment horizontal="center" wrapText="1"/>
    </xf>
    <xf numFmtId="0" fontId="3" fillId="8" borderId="37" xfId="0" applyFont="1" applyFill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3" fillId="12" borderId="11" xfId="0" applyFont="1" applyFill="1" applyBorder="1" applyAlignment="1" applyProtection="1">
      <alignment horizontal="center" wrapText="1"/>
    </xf>
    <xf numFmtId="0" fontId="3" fillId="12" borderId="16" xfId="0" applyFont="1" applyFill="1" applyBorder="1" applyAlignment="1" applyProtection="1">
      <alignment horizontal="center" wrapText="1"/>
    </xf>
    <xf numFmtId="0" fontId="3" fillId="12" borderId="50" xfId="0" applyFont="1" applyFill="1" applyBorder="1" applyAlignment="1" applyProtection="1">
      <alignment horizontal="center" wrapText="1"/>
    </xf>
    <xf numFmtId="0" fontId="0" fillId="6" borderId="16" xfId="0" applyFill="1" applyBorder="1" applyAlignment="1" applyProtection="1">
      <alignment horizontal="center" wrapText="1"/>
    </xf>
    <xf numFmtId="0" fontId="0" fillId="6" borderId="50" xfId="0" applyFill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3" fillId="12" borderId="16" xfId="0" applyFont="1" applyFill="1" applyBorder="1" applyAlignment="1" applyProtection="1">
      <alignment horizontal="center"/>
    </xf>
    <xf numFmtId="0" fontId="3" fillId="12" borderId="7" xfId="0" applyFont="1" applyFill="1" applyBorder="1" applyAlignment="1" applyProtection="1">
      <alignment horizontal="center"/>
    </xf>
    <xf numFmtId="0" fontId="24" fillId="0" borderId="20" xfId="0" applyFont="1" applyBorder="1" applyAlignment="1" applyProtection="1">
      <alignment horizontal="right"/>
    </xf>
    <xf numFmtId="0" fontId="25" fillId="0" borderId="20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right" vertical="center"/>
    </xf>
    <xf numFmtId="0" fontId="22" fillId="0" borderId="0" xfId="0" applyFont="1" applyAlignment="1" applyProtection="1">
      <alignment horizontal="right" vertical="top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left"/>
      <protection locked="0"/>
    </xf>
    <xf numFmtId="3" fontId="0" fillId="0" borderId="6" xfId="0" applyNumberFormat="1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left"/>
      <protection locked="0"/>
    </xf>
    <xf numFmtId="3" fontId="0" fillId="0" borderId="26" xfId="0" applyNumberFormat="1" applyBorder="1" applyAlignment="1" applyProtection="1">
      <alignment horizontal="left"/>
      <protection locked="0"/>
    </xf>
    <xf numFmtId="3" fontId="0" fillId="0" borderId="62" xfId="0" applyNumberFormat="1" applyBorder="1" applyAlignment="1" applyProtection="1">
      <alignment horizontal="left"/>
      <protection locked="0"/>
    </xf>
    <xf numFmtId="3" fontId="0" fillId="0" borderId="44" xfId="0" applyNumberForma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" fillId="5" borderId="28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6" fontId="0" fillId="2" borderId="28" xfId="0" applyNumberFormat="1" applyFill="1" applyBorder="1" applyAlignment="1" applyProtection="1">
      <alignment horizontal="center" vertical="center"/>
    </xf>
    <xf numFmtId="6" fontId="0" fillId="2" borderId="45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4" fillId="9" borderId="28" xfId="0" applyFont="1" applyFill="1" applyBorder="1" applyAlignment="1" applyProtection="1">
      <alignment horizontal="center" vertical="center"/>
    </xf>
    <xf numFmtId="0" fontId="14" fillId="9" borderId="32" xfId="0" applyFont="1" applyFill="1" applyBorder="1" applyAlignment="1" applyProtection="1">
      <alignment horizontal="center" vertical="center"/>
    </xf>
    <xf numFmtId="0" fontId="14" fillId="9" borderId="29" xfId="0" applyFont="1" applyFill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6" fontId="0" fillId="0" borderId="25" xfId="0" applyNumberForma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1" fillId="10" borderId="25" xfId="0" applyFont="1" applyFill="1" applyBorder="1" applyAlignment="1" applyProtection="1">
      <alignment horizontal="center" vertical="center"/>
      <protection locked="0"/>
    </xf>
    <xf numFmtId="0" fontId="21" fillId="10" borderId="53" xfId="0" applyFont="1" applyFill="1" applyBorder="1" applyAlignment="1" applyProtection="1">
      <alignment horizontal="center" vertical="center"/>
      <protection locked="0"/>
    </xf>
    <xf numFmtId="0" fontId="21" fillId="10" borderId="40" xfId="0" applyFont="1" applyFill="1" applyBorder="1" applyAlignment="1" applyProtection="1">
      <alignment horizontal="center" vertical="center"/>
      <protection locked="0"/>
    </xf>
    <xf numFmtId="0" fontId="21" fillId="10" borderId="37" xfId="0" applyFont="1" applyFill="1" applyBorder="1" applyAlignment="1" applyProtection="1">
      <alignment horizontal="center" vertical="center"/>
      <protection locked="0"/>
    </xf>
    <xf numFmtId="6" fontId="0" fillId="0" borderId="52" xfId="0" applyNumberForma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14" fillId="9" borderId="25" xfId="0" applyFont="1" applyFill="1" applyBorder="1" applyAlignment="1" applyProtection="1">
      <alignment horizontal="center" vertical="center"/>
    </xf>
    <xf numFmtId="0" fontId="14" fillId="9" borderId="52" xfId="0" applyFont="1" applyFill="1" applyBorder="1" applyAlignment="1" applyProtection="1">
      <alignment horizontal="center" vertical="center"/>
    </xf>
    <xf numFmtId="0" fontId="16" fillId="11" borderId="0" xfId="0" applyFont="1" applyFill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right"/>
    </xf>
    <xf numFmtId="6" fontId="15" fillId="0" borderId="28" xfId="2" applyNumberFormat="1" applyFont="1" applyBorder="1" applyAlignment="1" applyProtection="1">
      <alignment horizontal="right" vertical="center"/>
    </xf>
    <xf numFmtId="44" fontId="15" fillId="0" borderId="32" xfId="2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32" xfId="0" applyFont="1" applyFill="1" applyBorder="1" applyAlignment="1" applyProtection="1">
      <alignment horizontal="center" vertical="center"/>
    </xf>
    <xf numFmtId="0" fontId="19" fillId="9" borderId="28" xfId="0" applyFont="1" applyFill="1" applyBorder="1" applyAlignment="1" applyProtection="1">
      <alignment horizontal="center" vertical="center"/>
    </xf>
    <xf numFmtId="0" fontId="19" fillId="9" borderId="29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  <xf numFmtId="6" fontId="0" fillId="0" borderId="53" xfId="0" applyNumberFormat="1" applyBorder="1" applyAlignment="1" applyProtection="1">
      <alignment horizontal="center" vertical="center"/>
    </xf>
    <xf numFmtId="6" fontId="0" fillId="0" borderId="40" xfId="0" applyNumberFormat="1" applyBorder="1" applyAlignment="1" applyProtection="1">
      <alignment horizontal="center" vertical="center"/>
    </xf>
    <xf numFmtId="6" fontId="0" fillId="0" borderId="37" xfId="0" applyNumberForma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6" fontId="0" fillId="0" borderId="39" xfId="0" applyNumberFormat="1" applyFont="1" applyBorder="1" applyAlignment="1" applyProtection="1">
      <alignment horizontal="center" vertical="center"/>
    </xf>
    <xf numFmtId="6" fontId="0" fillId="0" borderId="36" xfId="0" applyNumberFormat="1" applyFont="1" applyBorder="1" applyAlignment="1" applyProtection="1">
      <alignment horizontal="center" vertical="center"/>
    </xf>
    <xf numFmtId="6" fontId="0" fillId="0" borderId="33" xfId="0" applyNumberFormat="1" applyFont="1" applyBorder="1" applyAlignment="1" applyProtection="1">
      <alignment horizontal="center" vertical="center"/>
    </xf>
    <xf numFmtId="6" fontId="0" fillId="0" borderId="35" xfId="0" applyNumberFormat="1" applyFont="1" applyBorder="1" applyAlignment="1" applyProtection="1">
      <alignment horizontal="center" vertical="center"/>
    </xf>
    <xf numFmtId="0" fontId="21" fillId="10" borderId="39" xfId="0" applyFont="1" applyFill="1" applyBorder="1" applyAlignment="1" applyProtection="1">
      <alignment horizontal="center" vertical="center"/>
      <protection locked="0"/>
    </xf>
    <xf numFmtId="0" fontId="21" fillId="10" borderId="36" xfId="0" applyFont="1" applyFill="1" applyBorder="1" applyAlignment="1" applyProtection="1">
      <alignment horizontal="center" vertical="center"/>
      <protection locked="0"/>
    </xf>
    <xf numFmtId="0" fontId="21" fillId="10" borderId="33" xfId="0" applyFont="1" applyFill="1" applyBorder="1" applyAlignment="1" applyProtection="1">
      <alignment horizontal="center" vertical="center"/>
      <protection locked="0"/>
    </xf>
    <xf numFmtId="0" fontId="21" fillId="1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0" fillId="0" borderId="16" xfId="2" applyFont="1" applyBorder="1" applyAlignment="1" applyProtection="1">
      <alignment horizontal="center" vertical="center"/>
    </xf>
    <xf numFmtId="44" fontId="0" fillId="0" borderId="6" xfId="2" applyFont="1" applyBorder="1" applyAlignment="1" applyProtection="1">
      <alignment horizontal="center" vertical="center"/>
    </xf>
    <xf numFmtId="44" fontId="0" fillId="0" borderId="50" xfId="2" applyFont="1" applyBorder="1" applyAlignment="1" applyProtection="1">
      <alignment horizontal="center" vertical="center"/>
    </xf>
    <xf numFmtId="44" fontId="0" fillId="0" borderId="11" xfId="0" applyNumberForma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44" fontId="0" fillId="0" borderId="28" xfId="0" applyNumberFormat="1" applyBorder="1" applyAlignment="1" applyProtection="1">
      <alignment horizontal="center"/>
    </xf>
    <xf numFmtId="44" fontId="0" fillId="10" borderId="57" xfId="0" applyNumberFormat="1" applyFill="1" applyBorder="1" applyAlignment="1" applyProtection="1">
      <alignment horizontal="center"/>
    </xf>
    <xf numFmtId="0" fontId="0" fillId="10" borderId="58" xfId="0" applyFill="1" applyBorder="1" applyAlignment="1" applyProtection="1">
      <alignment horizontal="center"/>
    </xf>
    <xf numFmtId="44" fontId="0" fillId="0" borderId="28" xfId="2" applyFont="1" applyBorder="1" applyAlignment="1" applyProtection="1">
      <alignment horizontal="center"/>
    </xf>
    <xf numFmtId="44" fontId="0" fillId="0" borderId="32" xfId="2" applyFont="1" applyBorder="1" applyAlignment="1" applyProtection="1">
      <alignment horizontal="center"/>
    </xf>
    <xf numFmtId="164" fontId="0" fillId="0" borderId="28" xfId="2" applyNumberFormat="1" applyFont="1" applyBorder="1" applyAlignment="1" applyProtection="1">
      <alignment horizontal="right"/>
    </xf>
    <xf numFmtId="44" fontId="0" fillId="0" borderId="32" xfId="2" applyFont="1" applyBorder="1" applyAlignment="1" applyProtection="1">
      <alignment horizontal="right"/>
    </xf>
    <xf numFmtId="6" fontId="0" fillId="0" borderId="28" xfId="2" applyNumberFormat="1" applyFont="1" applyBorder="1" applyAlignment="1" applyProtection="1">
      <alignment horizontal="right"/>
    </xf>
    <xf numFmtId="44" fontId="3" fillId="11" borderId="28" xfId="2" applyFont="1" applyFill="1" applyBorder="1" applyAlignment="1" applyProtection="1">
      <alignment vertical="center"/>
    </xf>
    <xf numFmtId="44" fontId="3" fillId="11" borderId="29" xfId="2" applyFont="1" applyFill="1" applyBorder="1" applyAlignment="1" applyProtection="1">
      <alignment vertical="center"/>
    </xf>
    <xf numFmtId="0" fontId="3" fillId="11" borderId="28" xfId="0" applyFont="1" applyFill="1" applyBorder="1" applyAlignment="1" applyProtection="1">
      <alignment horizontal="center" vertical="center"/>
    </xf>
    <xf numFmtId="0" fontId="3" fillId="11" borderId="29" xfId="0" applyFont="1" applyFill="1" applyBorder="1" applyAlignment="1" applyProtection="1">
      <alignment horizontal="center" vertical="center"/>
    </xf>
    <xf numFmtId="0" fontId="3" fillId="11" borderId="32" xfId="0" applyFont="1" applyFill="1" applyBorder="1" applyAlignment="1" applyProtection="1">
      <alignment horizontal="center" vertical="center"/>
    </xf>
    <xf numFmtId="44" fontId="0" fillId="11" borderId="54" xfId="0" applyNumberFormat="1" applyFill="1" applyBorder="1" applyAlignment="1" applyProtection="1">
      <alignment horizontal="center"/>
    </xf>
    <xf numFmtId="0" fontId="21" fillId="14" borderId="52" xfId="0" applyFont="1" applyFill="1" applyBorder="1" applyAlignment="1" applyProtection="1">
      <alignment vertical="center"/>
    </xf>
    <xf numFmtId="0" fontId="0" fillId="14" borderId="52" xfId="0" applyFill="1" applyBorder="1" applyAlignment="1" applyProtection="1">
      <alignment vertical="center"/>
    </xf>
    <xf numFmtId="0" fontId="0" fillId="14" borderId="52" xfId="0" applyFill="1" applyBorder="1" applyAlignment="1" applyProtection="1">
      <alignment horizontal="center" vertical="center"/>
    </xf>
    <xf numFmtId="6" fontId="3" fillId="14" borderId="25" xfId="0" applyNumberFormat="1" applyFont="1" applyFill="1" applyBorder="1" applyAlignment="1" applyProtection="1">
      <alignment horizontal="center" vertical="center"/>
    </xf>
    <xf numFmtId="6" fontId="3" fillId="14" borderId="52" xfId="0" applyNumberFormat="1" applyFont="1" applyFill="1" applyBorder="1" applyAlignment="1" applyProtection="1">
      <alignment horizontal="center" vertical="center"/>
    </xf>
    <xf numFmtId="0" fontId="20" fillId="14" borderId="25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6" fontId="3" fillId="0" borderId="32" xfId="0" applyNumberFormat="1" applyFont="1" applyFill="1" applyBorder="1" applyAlignment="1" applyProtection="1">
      <alignment horizontal="center" vertical="center"/>
    </xf>
    <xf numFmtId="8" fontId="3" fillId="0" borderId="28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44" fontId="1" fillId="0" borderId="0" xfId="2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</xf>
    <xf numFmtId="0" fontId="0" fillId="5" borderId="2" xfId="0" applyFill="1" applyBorder="1" applyProtection="1"/>
    <xf numFmtId="0" fontId="0" fillId="5" borderId="30" xfId="0" applyFill="1" applyBorder="1" applyProtection="1"/>
    <xf numFmtId="0" fontId="3" fillId="11" borderId="25" xfId="0" applyFont="1" applyFill="1" applyBorder="1" applyAlignment="1" applyProtection="1">
      <alignment horizontal="center"/>
    </xf>
    <xf numFmtId="0" fontId="3" fillId="11" borderId="53" xfId="0" applyFont="1" applyFill="1" applyBorder="1" applyAlignment="1" applyProtection="1">
      <alignment horizontal="center"/>
    </xf>
    <xf numFmtId="0" fontId="3" fillId="11" borderId="28" xfId="0" applyFont="1" applyFill="1" applyBorder="1" applyAlignment="1" applyProtection="1">
      <alignment horizontal="center"/>
    </xf>
    <xf numFmtId="0" fontId="3" fillId="11" borderId="32" xfId="0" applyFont="1" applyFill="1" applyBorder="1" applyAlignment="1" applyProtection="1">
      <alignment horizontal="center"/>
    </xf>
    <xf numFmtId="0" fontId="20" fillId="5" borderId="25" xfId="0" applyFont="1" applyFill="1" applyBorder="1" applyAlignment="1" applyProtection="1">
      <alignment horizontal="left" vertical="center"/>
    </xf>
    <xf numFmtId="0" fontId="20" fillId="5" borderId="52" xfId="0" applyFont="1" applyFill="1" applyBorder="1" applyAlignment="1" applyProtection="1">
      <alignment horizontal="left" vertical="center"/>
    </xf>
    <xf numFmtId="0" fontId="20" fillId="5" borderId="53" xfId="0" applyFont="1" applyFill="1" applyBorder="1" applyAlignment="1" applyProtection="1">
      <alignment horizontal="left" vertical="center"/>
    </xf>
    <xf numFmtId="0" fontId="20" fillId="5" borderId="40" xfId="0" applyFont="1" applyFill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left" vertical="center"/>
    </xf>
    <xf numFmtId="0" fontId="20" fillId="5" borderId="37" xfId="0" applyFont="1" applyFill="1" applyBorder="1" applyAlignment="1" applyProtection="1">
      <alignment horizontal="left" vertical="center"/>
    </xf>
  </cellXfs>
  <cellStyles count="3">
    <cellStyle name="Hiperligação" xfId="1" builtinId="8"/>
    <cellStyle name="Moeda" xfId="2" builtinId="4"/>
    <cellStyle name="Normal" xfId="0" builtinId="0"/>
  </cellStyles>
  <dxfs count="0"/>
  <tableStyles count="0" defaultTableStyle="TableStyleMedium2" defaultPivotStyle="PivotStyleLight16"/>
  <colors>
    <mruColors>
      <color rgb="FFFF6600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1343025</xdr:colOff>
      <xdr:row>2</xdr:row>
      <xdr:rowOff>200025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CA2503-BC18-4948-81FC-00920115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3025" cy="1343025"/>
        </a:xfrm>
        <a:prstGeom prst="rect">
          <a:avLst/>
        </a:prstGeom>
      </xdr:spPr>
    </xdr:pic>
    <xdr:clientData/>
  </xdr:twoCellAnchor>
  <xdr:twoCellAnchor>
    <xdr:from>
      <xdr:col>1</xdr:col>
      <xdr:colOff>695325</xdr:colOff>
      <xdr:row>146</xdr:row>
      <xdr:rowOff>61912</xdr:rowOff>
    </xdr:from>
    <xdr:to>
      <xdr:col>8</xdr:col>
      <xdr:colOff>371475</xdr:colOff>
      <xdr:row>150</xdr:row>
      <xdr:rowOff>138112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417BB15-1179-4FB9-9B29-40B675B73A17}"/>
            </a:ext>
          </a:extLst>
        </xdr:cNvPr>
        <xdr:cNvSpPr txBox="1"/>
      </xdr:nvSpPr>
      <xdr:spPr>
        <a:xfrm>
          <a:off x="2933700" y="29513212"/>
          <a:ext cx="5162550" cy="914400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4800">
              <a:solidFill>
                <a:schemeClr val="bg1"/>
              </a:solidFill>
            </a:rPr>
            <a:t>SOLD OUT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minariotorreaguilha.com/" TargetMode="External"/><Relationship Id="rId2" Type="http://schemas.openxmlformats.org/officeDocument/2006/relationships/hyperlink" Target="https://www.almeidahotels.pt/pt/hotel-praia-mar" TargetMode="External"/><Relationship Id="rId1" Type="http://schemas.openxmlformats.org/officeDocument/2006/relationships/hyperlink" Target="http://www.ablaguesthouse.or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ires-guest-house.negocio.site/?utm_source=gmb&amp;utm_medium=refer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O217"/>
  <sheetViews>
    <sheetView tabSelected="1" zoomScaleNormal="100" workbookViewId="0">
      <selection activeCell="D101" sqref="D101"/>
    </sheetView>
  </sheetViews>
  <sheetFormatPr defaultRowHeight="15" x14ac:dyDescent="0.25"/>
  <cols>
    <col min="1" max="1" width="33.5703125" customWidth="1"/>
    <col min="2" max="2" width="16.28515625" customWidth="1"/>
    <col min="3" max="12" width="11" customWidth="1"/>
  </cols>
  <sheetData>
    <row r="1" spans="1:14" ht="67.5" customHeight="1" x14ac:dyDescent="0.25">
      <c r="A1" s="81"/>
      <c r="B1" s="206" t="s">
        <v>45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4" ht="22.5" customHeight="1" x14ac:dyDescent="0.25">
      <c r="A2" s="67"/>
      <c r="B2" s="67"/>
      <c r="C2" s="67"/>
      <c r="D2" s="67"/>
      <c r="E2" s="207" t="s">
        <v>143</v>
      </c>
      <c r="F2" s="207"/>
      <c r="G2" s="207"/>
      <c r="H2" s="207"/>
      <c r="I2" s="207"/>
      <c r="J2" s="207"/>
      <c r="K2" s="207"/>
      <c r="L2" s="207"/>
    </row>
    <row r="3" spans="1:14" ht="16.5" thickBot="1" x14ac:dyDescent="0.3">
      <c r="A3" s="67"/>
      <c r="B3" s="67"/>
      <c r="C3" s="202" t="s">
        <v>144</v>
      </c>
      <c r="D3" s="203"/>
      <c r="E3" s="203"/>
      <c r="F3" s="203"/>
      <c r="G3" s="203"/>
      <c r="H3" s="203"/>
      <c r="I3" s="203"/>
      <c r="J3" s="203"/>
      <c r="K3" s="203"/>
      <c r="L3" s="203"/>
    </row>
    <row r="4" spans="1:14" ht="15" customHeight="1" x14ac:dyDescent="0.25">
      <c r="A4" s="115" t="s">
        <v>101</v>
      </c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10"/>
    </row>
    <row r="5" spans="1:14" ht="15" customHeight="1" x14ac:dyDescent="0.25">
      <c r="A5" s="116" t="s">
        <v>0</v>
      </c>
      <c r="B5" s="211"/>
      <c r="C5" s="212"/>
      <c r="D5" s="212"/>
      <c r="E5" s="212"/>
      <c r="F5" s="212"/>
      <c r="G5" s="212"/>
      <c r="H5" s="212"/>
      <c r="I5" s="212"/>
      <c r="J5" s="212"/>
      <c r="K5" s="212"/>
      <c r="L5" s="213"/>
    </row>
    <row r="6" spans="1:14" ht="15" customHeight="1" x14ac:dyDescent="0.25">
      <c r="A6" s="116" t="s">
        <v>1</v>
      </c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3"/>
    </row>
    <row r="7" spans="1:14" ht="15" customHeight="1" x14ac:dyDescent="0.25">
      <c r="A7" s="204" t="s">
        <v>2</v>
      </c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1:14" ht="15" customHeight="1" x14ac:dyDescent="0.25">
      <c r="A8" s="205"/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9"/>
    </row>
    <row r="9" spans="1:14" ht="15" customHeight="1" x14ac:dyDescent="0.25">
      <c r="A9" s="116" t="s">
        <v>3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2"/>
    </row>
    <row r="10" spans="1:14" ht="15" customHeight="1" x14ac:dyDescent="0.25">
      <c r="A10" s="116" t="s">
        <v>98</v>
      </c>
      <c r="B10" s="223"/>
      <c r="C10" s="224"/>
      <c r="D10" s="224"/>
      <c r="E10" s="224"/>
      <c r="F10" s="224"/>
      <c r="G10" s="224"/>
      <c r="H10" s="224"/>
      <c r="I10" s="224"/>
      <c r="J10" s="224"/>
      <c r="K10" s="224"/>
      <c r="L10" s="225"/>
    </row>
    <row r="11" spans="1:14" ht="15" customHeight="1" x14ac:dyDescent="0.25">
      <c r="A11" s="117" t="s">
        <v>4</v>
      </c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3"/>
    </row>
    <row r="12" spans="1:14" ht="15" customHeight="1" thickBot="1" x14ac:dyDescent="0.3">
      <c r="A12" s="118" t="s">
        <v>99</v>
      </c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4" ht="15" customHeight="1" thickBot="1" x14ac:dyDescent="0.3"/>
    <row r="14" spans="1:14" ht="15" customHeight="1" thickBot="1" x14ac:dyDescent="0.3">
      <c r="B14" s="179" t="s">
        <v>103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1"/>
    </row>
    <row r="15" spans="1:14" ht="15.75" thickBot="1" x14ac:dyDescent="0.3">
      <c r="A15" s="34" t="s">
        <v>86</v>
      </c>
      <c r="B15" s="15" t="s">
        <v>19</v>
      </c>
      <c r="C15" s="16" t="s">
        <v>20</v>
      </c>
      <c r="D15" s="17" t="s">
        <v>21</v>
      </c>
      <c r="E15" s="18" t="s">
        <v>22</v>
      </c>
      <c r="F15" s="18" t="s">
        <v>42</v>
      </c>
      <c r="G15" s="18" t="s">
        <v>23</v>
      </c>
      <c r="H15" s="18" t="s">
        <v>26</v>
      </c>
      <c r="I15" s="19" t="s">
        <v>9</v>
      </c>
      <c r="J15" s="19" t="s">
        <v>24</v>
      </c>
      <c r="K15" s="20" t="s">
        <v>25</v>
      </c>
      <c r="L15" s="33" t="s">
        <v>80</v>
      </c>
      <c r="M15" s="12" t="s">
        <v>37</v>
      </c>
      <c r="N15" s="13"/>
    </row>
    <row r="16" spans="1:14" x14ac:dyDescent="0.25">
      <c r="A16" s="40"/>
      <c r="B16" s="162"/>
      <c r="C16" s="41"/>
      <c r="D16" s="42"/>
      <c r="E16" s="43"/>
      <c r="F16" s="44"/>
      <c r="G16" s="44"/>
      <c r="H16" s="44"/>
      <c r="I16" s="42"/>
      <c r="J16" s="42"/>
      <c r="K16" s="42"/>
      <c r="L16" s="107"/>
    </row>
    <row r="17" spans="1:12" x14ac:dyDescent="0.25">
      <c r="A17" s="45"/>
      <c r="B17" s="163"/>
      <c r="C17" s="41"/>
      <c r="D17" s="46"/>
      <c r="E17" s="47"/>
      <c r="F17" s="41"/>
      <c r="G17" s="41"/>
      <c r="H17" s="41"/>
      <c r="I17" s="46"/>
      <c r="J17" s="46"/>
      <c r="K17" s="46"/>
      <c r="L17" s="41"/>
    </row>
    <row r="18" spans="1:12" x14ac:dyDescent="0.25">
      <c r="A18" s="45"/>
      <c r="B18" s="163"/>
      <c r="C18" s="41"/>
      <c r="D18" s="46"/>
      <c r="E18" s="47"/>
      <c r="F18" s="41"/>
      <c r="G18" s="41"/>
      <c r="H18" s="41"/>
      <c r="I18" s="46"/>
      <c r="J18" s="46"/>
      <c r="K18" s="46"/>
      <c r="L18" s="41"/>
    </row>
    <row r="19" spans="1:12" x14ac:dyDescent="0.25">
      <c r="A19" s="45"/>
      <c r="B19" s="163"/>
      <c r="C19" s="41"/>
      <c r="D19" s="46"/>
      <c r="E19" s="47"/>
      <c r="F19" s="41"/>
      <c r="G19" s="41"/>
      <c r="H19" s="41"/>
      <c r="I19" s="46"/>
      <c r="J19" s="46"/>
      <c r="K19" s="46"/>
      <c r="L19" s="41"/>
    </row>
    <row r="20" spans="1:12" x14ac:dyDescent="0.25">
      <c r="A20" s="45"/>
      <c r="B20" s="48"/>
      <c r="C20" s="41"/>
      <c r="D20" s="46"/>
      <c r="E20" s="47"/>
      <c r="F20" s="41"/>
      <c r="G20" s="41"/>
      <c r="H20" s="41"/>
      <c r="I20" s="46"/>
      <c r="J20" s="46"/>
      <c r="K20" s="46"/>
      <c r="L20" s="41"/>
    </row>
    <row r="21" spans="1:12" x14ac:dyDescent="0.25">
      <c r="A21" s="45"/>
      <c r="B21" s="48"/>
      <c r="C21" s="41"/>
      <c r="D21" s="46"/>
      <c r="E21" s="47"/>
      <c r="F21" s="41"/>
      <c r="G21" s="41"/>
      <c r="H21" s="41"/>
      <c r="I21" s="46"/>
      <c r="J21" s="46"/>
      <c r="K21" s="46"/>
      <c r="L21" s="41"/>
    </row>
    <row r="22" spans="1:12" x14ac:dyDescent="0.25">
      <c r="A22" s="45"/>
      <c r="B22" s="48"/>
      <c r="C22" s="41"/>
      <c r="D22" s="46"/>
      <c r="E22" s="47"/>
      <c r="F22" s="41"/>
      <c r="G22" s="41"/>
      <c r="H22" s="41"/>
      <c r="I22" s="46"/>
      <c r="J22" s="46"/>
      <c r="K22" s="46"/>
      <c r="L22" s="41"/>
    </row>
    <row r="23" spans="1:12" x14ac:dyDescent="0.25">
      <c r="A23" s="45"/>
      <c r="B23" s="48"/>
      <c r="C23" s="41"/>
      <c r="D23" s="46"/>
      <c r="E23" s="47"/>
      <c r="F23" s="41"/>
      <c r="G23" s="41"/>
      <c r="H23" s="41"/>
      <c r="I23" s="46"/>
      <c r="J23" s="46"/>
      <c r="K23" s="46"/>
      <c r="L23" s="41"/>
    </row>
    <row r="24" spans="1:12" x14ac:dyDescent="0.25">
      <c r="A24" s="45"/>
      <c r="B24" s="48"/>
      <c r="C24" s="41"/>
      <c r="D24" s="46"/>
      <c r="E24" s="47"/>
      <c r="F24" s="41"/>
      <c r="G24" s="41"/>
      <c r="H24" s="41"/>
      <c r="I24" s="46"/>
      <c r="J24" s="46"/>
      <c r="K24" s="46"/>
      <c r="L24" s="41"/>
    </row>
    <row r="25" spans="1:12" x14ac:dyDescent="0.25">
      <c r="A25" s="45"/>
      <c r="B25" s="48"/>
      <c r="C25" s="41"/>
      <c r="D25" s="46"/>
      <c r="E25" s="47"/>
      <c r="F25" s="41"/>
      <c r="G25" s="41"/>
      <c r="H25" s="41"/>
      <c r="I25" s="46"/>
      <c r="J25" s="46"/>
      <c r="K25" s="46"/>
      <c r="L25" s="41"/>
    </row>
    <row r="26" spans="1:12" x14ac:dyDescent="0.25">
      <c r="A26" s="45"/>
      <c r="B26" s="48"/>
      <c r="C26" s="41"/>
      <c r="D26" s="46"/>
      <c r="E26" s="47"/>
      <c r="F26" s="41"/>
      <c r="G26" s="41"/>
      <c r="H26" s="41"/>
      <c r="I26" s="46"/>
      <c r="J26" s="46"/>
      <c r="K26" s="41"/>
      <c r="L26" s="41"/>
    </row>
    <row r="27" spans="1:12" x14ac:dyDescent="0.25">
      <c r="A27" s="49"/>
      <c r="B27" s="108"/>
      <c r="C27" s="50"/>
      <c r="D27" s="51"/>
      <c r="E27" s="52"/>
      <c r="F27" s="50"/>
      <c r="G27" s="50"/>
      <c r="H27" s="50"/>
      <c r="I27" s="53"/>
      <c r="J27" s="53"/>
      <c r="K27" s="53"/>
      <c r="L27" s="41"/>
    </row>
    <row r="28" spans="1:12" x14ac:dyDescent="0.25">
      <c r="A28" s="54"/>
      <c r="B28" s="48"/>
      <c r="C28" s="55"/>
      <c r="D28" s="46"/>
      <c r="E28" s="56"/>
      <c r="F28" s="55"/>
      <c r="G28" s="55"/>
      <c r="H28" s="55"/>
      <c r="I28" s="57"/>
      <c r="J28" s="57"/>
      <c r="K28" s="57"/>
      <c r="L28" s="41"/>
    </row>
    <row r="29" spans="1:12" x14ac:dyDescent="0.25">
      <c r="A29" s="58"/>
      <c r="B29" s="48"/>
      <c r="C29" s="41"/>
      <c r="D29" s="46"/>
      <c r="E29" s="47"/>
      <c r="F29" s="41"/>
      <c r="G29" s="41"/>
      <c r="H29" s="41"/>
      <c r="I29" s="46"/>
      <c r="J29" s="46"/>
      <c r="K29" s="46"/>
      <c r="L29" s="41"/>
    </row>
    <row r="30" spans="1:12" ht="15.75" thickBot="1" x14ac:dyDescent="0.3">
      <c r="A30" s="59"/>
      <c r="B30" s="109"/>
      <c r="C30" s="110"/>
      <c r="D30" s="111"/>
      <c r="E30" s="112"/>
      <c r="F30" s="110"/>
      <c r="G30" s="110"/>
      <c r="H30" s="110"/>
      <c r="I30" s="111"/>
      <c r="J30" s="111"/>
      <c r="K30" s="111"/>
      <c r="L30" s="41"/>
    </row>
    <row r="31" spans="1:12" ht="15.75" thickBot="1" x14ac:dyDescent="0.3">
      <c r="B31" s="67"/>
      <c r="C31" s="119">
        <f>COUNTA(C16:C30,X)-1</f>
        <v>0</v>
      </c>
      <c r="D31" s="119">
        <f>COUNTA(D16:D30,X)-1</f>
        <v>0</v>
      </c>
      <c r="E31" s="119">
        <f t="shared" ref="E31:G31" si="0">COUNTA(E16:E30,X)-1</f>
        <v>0</v>
      </c>
      <c r="F31" s="119">
        <f t="shared" si="0"/>
        <v>0</v>
      </c>
      <c r="G31" s="119">
        <f t="shared" si="0"/>
        <v>0</v>
      </c>
      <c r="H31" s="119">
        <f>COUNTA(H16:H30,X)-1</f>
        <v>0</v>
      </c>
      <c r="I31" s="119">
        <f t="shared" ref="I31" si="1">COUNTA(I16:I30,X)-1</f>
        <v>0</v>
      </c>
      <c r="J31" s="119">
        <f t="shared" ref="J31" si="2">COUNTA(J16:J30,X)-1</f>
        <v>0</v>
      </c>
      <c r="K31" s="119">
        <f t="shared" ref="K31" si="3">COUNTA(K16:K30,X)-1</f>
        <v>0</v>
      </c>
      <c r="L31" s="67"/>
    </row>
    <row r="32" spans="1:12" ht="15.75" thickBot="1" x14ac:dyDescent="0.3">
      <c r="B32" s="179" t="s">
        <v>105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1"/>
    </row>
    <row r="33" spans="1:13" ht="15.75" thickBot="1" x14ac:dyDescent="0.3">
      <c r="A33" s="34" t="s">
        <v>86</v>
      </c>
      <c r="B33" s="15" t="s">
        <v>19</v>
      </c>
      <c r="C33" s="16" t="s">
        <v>20</v>
      </c>
      <c r="D33" s="17" t="s">
        <v>21</v>
      </c>
      <c r="E33" s="18" t="s">
        <v>22</v>
      </c>
      <c r="F33" s="18" t="s">
        <v>42</v>
      </c>
      <c r="G33" s="18" t="s">
        <v>23</v>
      </c>
      <c r="H33" s="21"/>
      <c r="I33" s="22"/>
      <c r="J33" s="19" t="s">
        <v>24</v>
      </c>
      <c r="K33" s="20" t="s">
        <v>25</v>
      </c>
      <c r="L33" s="30" t="s">
        <v>81</v>
      </c>
      <c r="M33" s="12" t="s">
        <v>37</v>
      </c>
    </row>
    <row r="34" spans="1:13" x14ac:dyDescent="0.25">
      <c r="A34" s="40"/>
      <c r="B34" s="162"/>
      <c r="C34" s="44"/>
      <c r="D34" s="42"/>
      <c r="E34" s="43"/>
      <c r="F34" s="44"/>
      <c r="G34" s="44"/>
      <c r="H34" s="6"/>
      <c r="I34" s="7"/>
      <c r="J34" s="42"/>
      <c r="K34" s="42"/>
      <c r="L34" s="41"/>
    </row>
    <row r="35" spans="1:13" x14ac:dyDescent="0.25">
      <c r="A35" s="45"/>
      <c r="B35" s="163"/>
      <c r="C35" s="41"/>
      <c r="D35" s="46"/>
      <c r="E35" s="47"/>
      <c r="F35" s="41"/>
      <c r="G35" s="41"/>
      <c r="H35" s="8"/>
      <c r="I35" s="9"/>
      <c r="J35" s="46"/>
      <c r="K35" s="46"/>
      <c r="L35" s="41"/>
    </row>
    <row r="36" spans="1:13" x14ac:dyDescent="0.25">
      <c r="A36" s="45"/>
      <c r="B36" s="163"/>
      <c r="C36" s="41"/>
      <c r="D36" s="46"/>
      <c r="E36" s="47"/>
      <c r="F36" s="41"/>
      <c r="G36" s="41"/>
      <c r="H36" s="8"/>
      <c r="I36" s="9"/>
      <c r="J36" s="46"/>
      <c r="K36" s="46"/>
      <c r="L36" s="41"/>
    </row>
    <row r="37" spans="1:13" x14ac:dyDescent="0.25">
      <c r="A37" s="45"/>
      <c r="B37" s="163"/>
      <c r="C37" s="41"/>
      <c r="D37" s="46"/>
      <c r="E37" s="47"/>
      <c r="F37" s="41"/>
      <c r="G37" s="41"/>
      <c r="H37" s="8"/>
      <c r="I37" s="9"/>
      <c r="J37" s="46"/>
      <c r="K37" s="46"/>
      <c r="L37" s="41"/>
    </row>
    <row r="38" spans="1:13" x14ac:dyDescent="0.25">
      <c r="A38" s="45"/>
      <c r="B38" s="48"/>
      <c r="C38" s="41"/>
      <c r="D38" s="46"/>
      <c r="E38" s="47"/>
      <c r="F38" s="41"/>
      <c r="G38" s="41"/>
      <c r="H38" s="8"/>
      <c r="I38" s="9"/>
      <c r="J38" s="46"/>
      <c r="K38" s="46"/>
      <c r="L38" s="41"/>
    </row>
    <row r="39" spans="1:13" x14ac:dyDescent="0.25">
      <c r="A39" s="45"/>
      <c r="B39" s="48"/>
      <c r="C39" s="41"/>
      <c r="D39" s="46"/>
      <c r="E39" s="47"/>
      <c r="F39" s="41"/>
      <c r="G39" s="41"/>
      <c r="H39" s="8"/>
      <c r="I39" s="9"/>
      <c r="J39" s="46"/>
      <c r="K39" s="46"/>
      <c r="L39" s="41"/>
    </row>
    <row r="40" spans="1:13" x14ac:dyDescent="0.25">
      <c r="A40" s="45"/>
      <c r="B40" s="48"/>
      <c r="C40" s="41"/>
      <c r="D40" s="46"/>
      <c r="E40" s="47"/>
      <c r="F40" s="41"/>
      <c r="G40" s="41"/>
      <c r="H40" s="8"/>
      <c r="I40" s="9"/>
      <c r="J40" s="46"/>
      <c r="K40" s="46"/>
      <c r="L40" s="41"/>
    </row>
    <row r="41" spans="1:13" x14ac:dyDescent="0.25">
      <c r="A41" s="45"/>
      <c r="B41" s="48"/>
      <c r="C41" s="41"/>
      <c r="D41" s="46"/>
      <c r="E41" s="47"/>
      <c r="F41" s="41"/>
      <c r="G41" s="41"/>
      <c r="H41" s="8"/>
      <c r="I41" s="9"/>
      <c r="J41" s="46"/>
      <c r="K41" s="46"/>
      <c r="L41" s="41"/>
    </row>
    <row r="42" spans="1:13" x14ac:dyDescent="0.25">
      <c r="A42" s="45"/>
      <c r="B42" s="48"/>
      <c r="C42" s="41"/>
      <c r="D42" s="46"/>
      <c r="E42" s="47"/>
      <c r="F42" s="41"/>
      <c r="G42" s="41"/>
      <c r="H42" s="8"/>
      <c r="I42" s="9"/>
      <c r="J42" s="46"/>
      <c r="K42" s="46"/>
      <c r="L42" s="41"/>
    </row>
    <row r="43" spans="1:13" x14ac:dyDescent="0.25">
      <c r="A43" s="45"/>
      <c r="B43" s="48"/>
      <c r="C43" s="41"/>
      <c r="D43" s="46"/>
      <c r="E43" s="47"/>
      <c r="F43" s="41"/>
      <c r="G43" s="41"/>
      <c r="H43" s="8"/>
      <c r="I43" s="9"/>
      <c r="J43" s="46"/>
      <c r="K43" s="46"/>
      <c r="L43" s="41"/>
    </row>
    <row r="44" spans="1:13" x14ac:dyDescent="0.25">
      <c r="A44" s="45"/>
      <c r="B44" s="48"/>
      <c r="C44" s="41"/>
      <c r="D44" s="46"/>
      <c r="E44" s="47"/>
      <c r="F44" s="41"/>
      <c r="G44" s="41"/>
      <c r="H44" s="8"/>
      <c r="I44" s="9"/>
      <c r="J44" s="46"/>
      <c r="K44" s="41"/>
      <c r="L44" s="41"/>
    </row>
    <row r="45" spans="1:13" x14ac:dyDescent="0.25">
      <c r="A45" s="49"/>
      <c r="B45" s="108"/>
      <c r="C45" s="50"/>
      <c r="D45" s="51"/>
      <c r="E45" s="52"/>
      <c r="F45" s="50"/>
      <c r="G45" s="50"/>
      <c r="H45" s="31"/>
      <c r="I45" s="32"/>
      <c r="J45" s="53"/>
      <c r="K45" s="53"/>
      <c r="L45" s="41"/>
    </row>
    <row r="46" spans="1:13" x14ac:dyDescent="0.25">
      <c r="A46" s="54"/>
      <c r="B46" s="48"/>
      <c r="C46" s="55"/>
      <c r="D46" s="46"/>
      <c r="E46" s="56"/>
      <c r="F46" s="55"/>
      <c r="G46" s="55"/>
      <c r="H46" s="10"/>
      <c r="I46" s="11"/>
      <c r="J46" s="57"/>
      <c r="K46" s="57"/>
      <c r="L46" s="41"/>
    </row>
    <row r="47" spans="1:13" x14ac:dyDescent="0.25">
      <c r="A47" s="58"/>
      <c r="B47" s="48"/>
      <c r="C47" s="41"/>
      <c r="D47" s="46"/>
      <c r="E47" s="47"/>
      <c r="F47" s="41"/>
      <c r="G47" s="41"/>
      <c r="H47" s="8"/>
      <c r="I47" s="9"/>
      <c r="J47" s="46"/>
      <c r="K47" s="46"/>
      <c r="L47" s="41"/>
    </row>
    <row r="48" spans="1:13" ht="15.75" thickBot="1" x14ac:dyDescent="0.3">
      <c r="A48" s="59"/>
      <c r="B48" s="109"/>
      <c r="C48" s="110"/>
      <c r="D48" s="111"/>
      <c r="E48" s="112"/>
      <c r="F48" s="110"/>
      <c r="G48" s="110"/>
      <c r="H48" s="113"/>
      <c r="I48" s="114"/>
      <c r="J48" s="111"/>
      <c r="K48" s="111"/>
      <c r="L48" s="41"/>
    </row>
    <row r="49" spans="1:14" ht="15.75" thickBot="1" x14ac:dyDescent="0.3">
      <c r="B49" s="67"/>
      <c r="C49" s="119">
        <f>COUNTA(C34:C48,X)-1</f>
        <v>0</v>
      </c>
      <c r="D49" s="119">
        <f t="shared" ref="D49:G49" si="4">COUNTA(D34:D48,X)-1</f>
        <v>0</v>
      </c>
      <c r="E49" s="119">
        <f t="shared" si="4"/>
        <v>0</v>
      </c>
      <c r="F49" s="119">
        <f t="shared" si="4"/>
        <v>0</v>
      </c>
      <c r="G49" s="119">
        <f t="shared" si="4"/>
        <v>0</v>
      </c>
      <c r="H49" s="119"/>
      <c r="I49" s="119"/>
      <c r="J49" s="119">
        <f t="shared" ref="J49" si="5">COUNTA(J34:J48,X)-1</f>
        <v>0</v>
      </c>
      <c r="K49" s="119">
        <f t="shared" ref="K49" si="6">COUNTA(K34:K48,X)-1</f>
        <v>0</v>
      </c>
      <c r="L49" s="67"/>
    </row>
    <row r="50" spans="1:14" ht="15.75" thickBot="1" x14ac:dyDescent="0.3">
      <c r="B50" s="179" t="s">
        <v>104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1"/>
    </row>
    <row r="51" spans="1:14" ht="15.75" thickBot="1" x14ac:dyDescent="0.3">
      <c r="A51" s="36" t="s">
        <v>86</v>
      </c>
      <c r="B51" s="15" t="s">
        <v>19</v>
      </c>
      <c r="C51" s="16" t="s">
        <v>20</v>
      </c>
      <c r="D51" s="17" t="s">
        <v>21</v>
      </c>
      <c r="E51" s="18" t="s">
        <v>22</v>
      </c>
      <c r="F51" s="18" t="s">
        <v>42</v>
      </c>
      <c r="G51" s="18" t="s">
        <v>23</v>
      </c>
      <c r="H51" s="18" t="s">
        <v>26</v>
      </c>
      <c r="I51" s="19" t="s">
        <v>9</v>
      </c>
      <c r="J51" s="19" t="s">
        <v>24</v>
      </c>
      <c r="K51" s="20" t="s">
        <v>25</v>
      </c>
      <c r="L51" s="33" t="s">
        <v>80</v>
      </c>
      <c r="M51" s="12" t="s">
        <v>37</v>
      </c>
      <c r="N51" s="13"/>
    </row>
    <row r="52" spans="1:14" x14ac:dyDescent="0.25">
      <c r="A52" s="40"/>
      <c r="B52" s="162"/>
      <c r="C52" s="41"/>
      <c r="D52" s="42"/>
      <c r="E52" s="43"/>
      <c r="F52" s="44"/>
      <c r="G52" s="44"/>
      <c r="H52" s="44"/>
      <c r="I52" s="42"/>
      <c r="J52" s="42"/>
      <c r="K52" s="42"/>
      <c r="L52" s="107"/>
    </row>
    <row r="53" spans="1:14" x14ac:dyDescent="0.25">
      <c r="A53" s="45"/>
      <c r="B53" s="163"/>
      <c r="C53" s="41"/>
      <c r="D53" s="46"/>
      <c r="E53" s="47"/>
      <c r="F53" s="41"/>
      <c r="G53" s="41"/>
      <c r="H53" s="41"/>
      <c r="I53" s="46"/>
      <c r="J53" s="46"/>
      <c r="K53" s="46"/>
      <c r="L53" s="41"/>
    </row>
    <row r="54" spans="1:14" x14ac:dyDescent="0.25">
      <c r="A54" s="45"/>
      <c r="B54" s="163"/>
      <c r="C54" s="41"/>
      <c r="D54" s="46"/>
      <c r="E54" s="47"/>
      <c r="F54" s="41"/>
      <c r="G54" s="41"/>
      <c r="H54" s="41"/>
      <c r="I54" s="46"/>
      <c r="J54" s="46"/>
      <c r="K54" s="46"/>
      <c r="L54" s="41"/>
    </row>
    <row r="55" spans="1:14" x14ac:dyDescent="0.25">
      <c r="A55" s="45"/>
      <c r="B55" s="163"/>
      <c r="C55" s="41"/>
      <c r="D55" s="46"/>
      <c r="E55" s="47"/>
      <c r="F55" s="41"/>
      <c r="G55" s="41"/>
      <c r="H55" s="41"/>
      <c r="I55" s="46"/>
      <c r="J55" s="46"/>
      <c r="K55" s="46"/>
      <c r="L55" s="41"/>
    </row>
    <row r="56" spans="1:14" x14ac:dyDescent="0.25">
      <c r="A56" s="45"/>
      <c r="B56" s="48"/>
      <c r="C56" s="41"/>
      <c r="D56" s="46"/>
      <c r="E56" s="47"/>
      <c r="F56" s="41"/>
      <c r="G56" s="41"/>
      <c r="H56" s="41"/>
      <c r="I56" s="46"/>
      <c r="J56" s="46"/>
      <c r="K56" s="46"/>
      <c r="L56" s="41"/>
    </row>
    <row r="57" spans="1:14" x14ac:dyDescent="0.25">
      <c r="A57" s="45"/>
      <c r="B57" s="48"/>
      <c r="C57" s="41"/>
      <c r="D57" s="46"/>
      <c r="E57" s="47"/>
      <c r="F57" s="41"/>
      <c r="G57" s="41"/>
      <c r="H57" s="41"/>
      <c r="I57" s="46"/>
      <c r="J57" s="46"/>
      <c r="K57" s="46"/>
      <c r="L57" s="41"/>
    </row>
    <row r="58" spans="1:14" x14ac:dyDescent="0.25">
      <c r="A58" s="45"/>
      <c r="B58" s="48"/>
      <c r="C58" s="41"/>
      <c r="D58" s="46"/>
      <c r="E58" s="47"/>
      <c r="F58" s="41"/>
      <c r="G58" s="41"/>
      <c r="H58" s="41"/>
      <c r="I58" s="46"/>
      <c r="J58" s="46"/>
      <c r="K58" s="46"/>
      <c r="L58" s="41"/>
    </row>
    <row r="59" spans="1:14" x14ac:dyDescent="0.25">
      <c r="A59" s="45"/>
      <c r="B59" s="48"/>
      <c r="C59" s="41"/>
      <c r="D59" s="46"/>
      <c r="E59" s="47"/>
      <c r="F59" s="41"/>
      <c r="G59" s="41"/>
      <c r="H59" s="41"/>
      <c r="I59" s="46"/>
      <c r="J59" s="46"/>
      <c r="K59" s="46"/>
      <c r="L59" s="41"/>
    </row>
    <row r="60" spans="1:14" x14ac:dyDescent="0.25">
      <c r="A60" s="45"/>
      <c r="B60" s="48"/>
      <c r="C60" s="41"/>
      <c r="D60" s="46"/>
      <c r="E60" s="47"/>
      <c r="F60" s="41"/>
      <c r="G60" s="41"/>
      <c r="H60" s="41"/>
      <c r="I60" s="46"/>
      <c r="J60" s="46"/>
      <c r="K60" s="46"/>
      <c r="L60" s="41"/>
    </row>
    <row r="61" spans="1:14" x14ac:dyDescent="0.25">
      <c r="A61" s="45"/>
      <c r="B61" s="48"/>
      <c r="C61" s="41"/>
      <c r="D61" s="46"/>
      <c r="E61" s="47"/>
      <c r="F61" s="41"/>
      <c r="G61" s="41"/>
      <c r="H61" s="41"/>
      <c r="I61" s="46"/>
      <c r="J61" s="46"/>
      <c r="K61" s="46"/>
      <c r="L61" s="41"/>
    </row>
    <row r="62" spans="1:14" x14ac:dyDescent="0.25">
      <c r="A62" s="45"/>
      <c r="B62" s="48"/>
      <c r="C62" s="41"/>
      <c r="D62" s="46"/>
      <c r="E62" s="47"/>
      <c r="F62" s="41"/>
      <c r="G62" s="41"/>
      <c r="H62" s="41"/>
      <c r="I62" s="46"/>
      <c r="J62" s="46"/>
      <c r="K62" s="41"/>
      <c r="L62" s="41"/>
    </row>
    <row r="63" spans="1:14" x14ac:dyDescent="0.25">
      <c r="A63" s="49"/>
      <c r="B63" s="108"/>
      <c r="C63" s="50"/>
      <c r="D63" s="51"/>
      <c r="E63" s="52"/>
      <c r="F63" s="50"/>
      <c r="G63" s="50"/>
      <c r="H63" s="50"/>
      <c r="I63" s="53"/>
      <c r="J63" s="53"/>
      <c r="K63" s="53"/>
      <c r="L63" s="41"/>
    </row>
    <row r="64" spans="1:14" x14ac:dyDescent="0.25">
      <c r="A64" s="54"/>
      <c r="B64" s="48"/>
      <c r="C64" s="55"/>
      <c r="D64" s="46"/>
      <c r="E64" s="56"/>
      <c r="F64" s="55"/>
      <c r="G64" s="55"/>
      <c r="H64" s="55"/>
      <c r="I64" s="57"/>
      <c r="J64" s="57"/>
      <c r="K64" s="57"/>
      <c r="L64" s="41"/>
    </row>
    <row r="65" spans="1:12" x14ac:dyDescent="0.25">
      <c r="A65" s="58"/>
      <c r="B65" s="48"/>
      <c r="C65" s="41"/>
      <c r="D65" s="46"/>
      <c r="E65" s="47"/>
      <c r="F65" s="41"/>
      <c r="G65" s="41"/>
      <c r="H65" s="41"/>
      <c r="I65" s="46"/>
      <c r="J65" s="46"/>
      <c r="K65" s="46"/>
      <c r="L65" s="41"/>
    </row>
    <row r="66" spans="1:12" ht="15.75" thickBot="1" x14ac:dyDescent="0.3">
      <c r="A66" s="59"/>
      <c r="B66" s="109"/>
      <c r="C66" s="110"/>
      <c r="D66" s="111"/>
      <c r="E66" s="112"/>
      <c r="F66" s="110"/>
      <c r="G66" s="110"/>
      <c r="H66" s="110"/>
      <c r="I66" s="111"/>
      <c r="J66" s="111"/>
      <c r="K66" s="111"/>
      <c r="L66" s="41"/>
    </row>
    <row r="67" spans="1:12" ht="15.75" thickBot="1" x14ac:dyDescent="0.3">
      <c r="B67" s="67"/>
      <c r="C67" s="119">
        <f>COUNTA(C52:C66,X)-1</f>
        <v>0</v>
      </c>
      <c r="D67" s="119">
        <f>COUNTA(D52:D66,X)-1</f>
        <v>0</v>
      </c>
      <c r="E67" s="119">
        <f t="shared" ref="E67:G67" si="7">COUNTA(E52:E66,X)-1</f>
        <v>0</v>
      </c>
      <c r="F67" s="119">
        <f t="shared" si="7"/>
        <v>0</v>
      </c>
      <c r="G67" s="119">
        <f t="shared" si="7"/>
        <v>0</v>
      </c>
      <c r="H67" s="119">
        <f>COUNTA(H52:H66,X)-1</f>
        <v>0</v>
      </c>
      <c r="I67" s="119">
        <f t="shared" ref="I67:K67" si="8">COUNTA(I52:I66,X)-1</f>
        <v>0</v>
      </c>
      <c r="J67" s="119">
        <f t="shared" si="8"/>
        <v>0</v>
      </c>
      <c r="K67" s="119">
        <f t="shared" si="8"/>
        <v>0</v>
      </c>
      <c r="L67" s="67"/>
    </row>
    <row r="68" spans="1:12" ht="15.75" thickBot="1" x14ac:dyDescent="0.3">
      <c r="B68" s="179" t="s">
        <v>27</v>
      </c>
      <c r="C68" s="180"/>
      <c r="D68" s="181"/>
      <c r="E68" s="39"/>
      <c r="F68" s="39"/>
      <c r="G68" s="39"/>
    </row>
    <row r="69" spans="1:12" ht="15.75" thickBot="1" x14ac:dyDescent="0.3">
      <c r="A69" s="36" t="s">
        <v>29</v>
      </c>
      <c r="B69" s="174" t="s">
        <v>18</v>
      </c>
      <c r="C69" s="175"/>
      <c r="D69" s="176"/>
      <c r="E69" s="5" t="s">
        <v>31</v>
      </c>
      <c r="F69" s="5" t="s">
        <v>32</v>
      </c>
      <c r="G69" s="37"/>
      <c r="H69" s="37"/>
      <c r="I69" s="37"/>
      <c r="J69" s="37"/>
      <c r="K69" s="37"/>
    </row>
    <row r="70" spans="1:12" x14ac:dyDescent="0.25">
      <c r="A70" s="3" t="s">
        <v>28</v>
      </c>
      <c r="B70" s="177"/>
      <c r="C70" s="178"/>
      <c r="D70" s="178"/>
      <c r="E70" s="61"/>
      <c r="F70" s="62"/>
      <c r="G70" s="38"/>
      <c r="H70" s="38"/>
      <c r="I70" s="38"/>
      <c r="J70" s="38"/>
      <c r="K70" s="38"/>
    </row>
    <row r="71" spans="1:12" x14ac:dyDescent="0.25">
      <c r="A71" s="4" t="s">
        <v>28</v>
      </c>
      <c r="B71" s="172"/>
      <c r="C71" s="173"/>
      <c r="D71" s="173"/>
      <c r="E71" s="63"/>
      <c r="F71" s="64"/>
      <c r="G71" s="38"/>
      <c r="H71" s="38"/>
      <c r="I71" s="38"/>
      <c r="J71" s="38"/>
      <c r="K71" s="38"/>
    </row>
    <row r="72" spans="1:12" x14ac:dyDescent="0.25">
      <c r="A72" s="4" t="s">
        <v>28</v>
      </c>
      <c r="B72" s="172"/>
      <c r="C72" s="173"/>
      <c r="D72" s="173"/>
      <c r="E72" s="63"/>
      <c r="F72" s="64"/>
      <c r="G72" s="38"/>
      <c r="H72" s="38"/>
      <c r="I72" s="38"/>
      <c r="J72" s="38"/>
      <c r="K72" s="38"/>
    </row>
    <row r="73" spans="1:12" x14ac:dyDescent="0.25">
      <c r="A73" s="4" t="s">
        <v>30</v>
      </c>
      <c r="B73" s="172"/>
      <c r="C73" s="173"/>
      <c r="D73" s="173"/>
      <c r="E73" s="63"/>
      <c r="F73" s="64"/>
      <c r="G73" s="38"/>
      <c r="H73" s="38"/>
      <c r="I73" s="38"/>
      <c r="J73" s="38"/>
      <c r="K73" s="38"/>
    </row>
    <row r="74" spans="1:12" x14ac:dyDescent="0.25">
      <c r="A74" s="4" t="s">
        <v>30</v>
      </c>
      <c r="B74" s="172"/>
      <c r="C74" s="173"/>
      <c r="D74" s="173"/>
      <c r="E74" s="63"/>
      <c r="F74" s="64"/>
      <c r="G74" s="38"/>
      <c r="H74" s="38"/>
      <c r="I74" s="38"/>
      <c r="J74" s="38"/>
      <c r="K74" s="38"/>
    </row>
    <row r="75" spans="1:12" x14ac:dyDescent="0.25">
      <c r="A75" s="4" t="s">
        <v>30</v>
      </c>
      <c r="B75" s="172"/>
      <c r="C75" s="173"/>
      <c r="D75" s="173"/>
      <c r="E75" s="63"/>
      <c r="F75" s="64"/>
      <c r="G75" s="38"/>
      <c r="H75" s="38"/>
      <c r="I75" s="38"/>
      <c r="J75" s="38"/>
      <c r="K75" s="38"/>
    </row>
    <row r="76" spans="1:12" x14ac:dyDescent="0.25">
      <c r="A76" s="60"/>
      <c r="B76" s="172"/>
      <c r="C76" s="173"/>
      <c r="D76" s="173"/>
      <c r="E76" s="63"/>
      <c r="F76" s="64"/>
      <c r="G76" s="38"/>
      <c r="H76" s="38"/>
      <c r="I76" s="38"/>
      <c r="J76" s="38"/>
      <c r="K76" s="38"/>
    </row>
    <row r="77" spans="1:12" x14ac:dyDescent="0.25">
      <c r="A77" s="2"/>
      <c r="B77" s="1"/>
      <c r="E77" s="35" t="s">
        <v>33</v>
      </c>
      <c r="F77" s="35" t="s">
        <v>33</v>
      </c>
    </row>
    <row r="78" spans="1:12" ht="15.75" thickBot="1" x14ac:dyDescent="0.3">
      <c r="A78" s="2"/>
      <c r="B78" s="1"/>
    </row>
    <row r="79" spans="1:12" ht="15.75" thickBot="1" x14ac:dyDescent="0.3">
      <c r="B79" s="167" t="s">
        <v>35</v>
      </c>
      <c r="C79" s="192" t="s">
        <v>43</v>
      </c>
      <c r="D79" s="192"/>
      <c r="E79" s="196" t="s">
        <v>41</v>
      </c>
      <c r="F79" s="197"/>
      <c r="G79" s="198" t="s">
        <v>36</v>
      </c>
      <c r="H79" s="199"/>
      <c r="I79" s="182" t="s">
        <v>44</v>
      </c>
      <c r="J79" s="183"/>
      <c r="K79" s="186" t="s">
        <v>84</v>
      </c>
      <c r="L79" s="187"/>
    </row>
    <row r="80" spans="1:12" ht="16.5" thickBot="1" x14ac:dyDescent="0.3">
      <c r="B80" s="168">
        <f>SUM(C49:G49)</f>
        <v>0</v>
      </c>
      <c r="C80" s="193">
        <f>SUM(C31:G31)</f>
        <v>0</v>
      </c>
      <c r="D80" s="193"/>
      <c r="E80" s="194">
        <f>((H31+I31)/2)+((H67+I67)/2)</f>
        <v>0</v>
      </c>
      <c r="F80" s="195"/>
      <c r="G80" s="200">
        <f>SUM(C67:G67)</f>
        <v>0</v>
      </c>
      <c r="H80" s="201"/>
      <c r="I80" s="184">
        <f>SUM(B80,C80)*10</f>
        <v>0</v>
      </c>
      <c r="J80" s="185"/>
      <c r="K80" s="188">
        <f>SUM(G80)*25</f>
        <v>0</v>
      </c>
      <c r="L80" s="189"/>
    </row>
    <row r="81" spans="1:12" ht="16.5" thickBot="1" x14ac:dyDescent="0.3">
      <c r="A81" s="14"/>
      <c r="B81" s="169"/>
      <c r="C81" s="169"/>
      <c r="D81" s="169"/>
      <c r="E81" s="67"/>
      <c r="F81" s="67"/>
      <c r="G81" s="67"/>
      <c r="H81" s="67"/>
      <c r="I81" s="67"/>
      <c r="J81" s="67"/>
      <c r="K81" s="190" t="s">
        <v>40</v>
      </c>
      <c r="L81" s="191"/>
    </row>
    <row r="82" spans="1:12" ht="15.75" thickBot="1" x14ac:dyDescent="0.3">
      <c r="A82" s="141" t="s">
        <v>8</v>
      </c>
      <c r="B82" s="142" t="s">
        <v>34</v>
      </c>
      <c r="C82" s="67"/>
      <c r="D82" s="67"/>
      <c r="E82" s="67"/>
      <c r="F82" s="67"/>
      <c r="G82" s="67"/>
      <c r="H82" s="67"/>
      <c r="I82" s="67"/>
      <c r="J82" s="67"/>
      <c r="K82" s="170">
        <f>SUM(I80,K80)</f>
        <v>0</v>
      </c>
      <c r="L82" s="171"/>
    </row>
    <row r="83" spans="1:12" ht="15.75" x14ac:dyDescent="0.25">
      <c r="A83" s="67"/>
      <c r="B83" s="143" t="s">
        <v>15</v>
      </c>
      <c r="C83" s="67"/>
      <c r="D83" s="67"/>
      <c r="E83" s="67"/>
      <c r="F83" s="67"/>
      <c r="G83" s="67"/>
      <c r="H83" s="67"/>
      <c r="I83" s="144" t="s">
        <v>38</v>
      </c>
      <c r="J83" s="144"/>
      <c r="K83" s="144"/>
      <c r="L83" s="144"/>
    </row>
    <row r="84" spans="1:12" x14ac:dyDescent="0.25">
      <c r="A84" s="67"/>
      <c r="B84" s="145" t="s">
        <v>16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x14ac:dyDescent="0.25">
      <c r="A86" s="146" t="s">
        <v>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x14ac:dyDescent="0.25">
      <c r="A87" s="14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x14ac:dyDescent="0.25">
      <c r="A88" s="87" t="s">
        <v>90</v>
      </c>
      <c r="B88" s="88" t="s">
        <v>14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x14ac:dyDescent="0.25">
      <c r="A89" s="87" t="s">
        <v>89</v>
      </c>
      <c r="B89" s="89" t="s">
        <v>17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x14ac:dyDescent="0.25">
      <c r="A90" s="87" t="s">
        <v>6</v>
      </c>
      <c r="B90" s="89" t="s">
        <v>11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x14ac:dyDescent="0.25">
      <c r="A91" s="87" t="s">
        <v>91</v>
      </c>
      <c r="B91" s="67" t="s">
        <v>10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x14ac:dyDescent="0.25">
      <c r="A92" s="90" t="s">
        <v>88</v>
      </c>
      <c r="B92" s="91" t="s">
        <v>85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x14ac:dyDescent="0.25">
      <c r="A93" s="90" t="s">
        <v>7</v>
      </c>
      <c r="B93" s="91" t="s">
        <v>12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x14ac:dyDescent="0.25">
      <c r="A94" s="67" t="s">
        <v>13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x14ac:dyDescent="0.25">
      <c r="A95" s="148" t="s">
        <v>39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5.75" thickBot="1" x14ac:dyDescent="0.3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9.5" thickBot="1" x14ac:dyDescent="0.35">
      <c r="A97" s="149" t="s">
        <v>77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5.75" thickBot="1" x14ac:dyDescent="0.3">
      <c r="A98" s="231" t="s">
        <v>46</v>
      </c>
      <c r="B98" s="234" t="s">
        <v>47</v>
      </c>
      <c r="C98" s="235"/>
      <c r="D98" s="156" t="s">
        <v>133</v>
      </c>
      <c r="E98" s="156" t="s">
        <v>134</v>
      </c>
      <c r="F98" s="156" t="s">
        <v>135</v>
      </c>
      <c r="G98" s="156" t="s">
        <v>136</v>
      </c>
      <c r="H98" s="156" t="s">
        <v>48</v>
      </c>
      <c r="I98" s="157"/>
      <c r="J98" s="157"/>
      <c r="K98" s="157"/>
      <c r="L98" s="158"/>
    </row>
    <row r="99" spans="1:12" ht="15.75" thickBot="1" x14ac:dyDescent="0.3">
      <c r="A99" s="232"/>
      <c r="B99" s="159"/>
      <c r="C99" s="160"/>
      <c r="D99" s="160"/>
      <c r="E99" s="160"/>
      <c r="F99" s="160"/>
      <c r="G99" s="160"/>
      <c r="H99" s="160"/>
      <c r="I99" s="160"/>
      <c r="J99" s="160"/>
      <c r="K99" s="160"/>
      <c r="L99" s="161"/>
    </row>
    <row r="100" spans="1:12" ht="15.75" thickBot="1" x14ac:dyDescent="0.3">
      <c r="A100" s="233"/>
      <c r="B100" s="236" t="s">
        <v>49</v>
      </c>
      <c r="C100" s="237"/>
      <c r="D100" s="121"/>
      <c r="E100" s="121"/>
      <c r="F100" s="121"/>
      <c r="G100" s="121"/>
      <c r="H100" s="122"/>
      <c r="I100" s="122"/>
      <c r="J100" s="122"/>
      <c r="K100" s="122"/>
      <c r="L100" s="123"/>
    </row>
    <row r="101" spans="1:12" x14ac:dyDescent="0.25">
      <c r="A101" s="364" t="s">
        <v>50</v>
      </c>
      <c r="B101" s="238"/>
      <c r="C101" s="239"/>
      <c r="D101" s="150">
        <f>SUM(D100)*10</f>
        <v>0</v>
      </c>
      <c r="E101" s="150">
        <f>SUM(E100)*10</f>
        <v>0</v>
      </c>
      <c r="F101" s="150">
        <f>SUM(F100)*10</f>
        <v>0</v>
      </c>
      <c r="G101" s="150">
        <f>SUM(G100)*10</f>
        <v>0</v>
      </c>
      <c r="H101" s="151">
        <f>SUM(D101:G101)</f>
        <v>0</v>
      </c>
      <c r="I101" s="120"/>
      <c r="J101" s="120"/>
      <c r="K101" s="120"/>
      <c r="L101" s="23"/>
    </row>
    <row r="102" spans="1:12" x14ac:dyDescent="0.25">
      <c r="A102" s="365" t="s">
        <v>51</v>
      </c>
      <c r="B102" s="229"/>
      <c r="C102" s="230"/>
      <c r="D102" s="25"/>
      <c r="E102" s="120"/>
      <c r="F102" s="120"/>
      <c r="G102" s="120"/>
      <c r="H102" s="120"/>
      <c r="I102" s="120"/>
      <c r="J102" s="120"/>
      <c r="K102" s="120"/>
      <c r="L102" s="23"/>
    </row>
    <row r="103" spans="1:12" x14ac:dyDescent="0.25">
      <c r="A103" s="365" t="s">
        <v>52</v>
      </c>
      <c r="B103" s="229"/>
      <c r="C103" s="230"/>
      <c r="D103" s="25"/>
      <c r="E103" s="120"/>
      <c r="F103" s="120"/>
      <c r="G103" s="120"/>
      <c r="H103" s="120"/>
      <c r="I103" s="120"/>
      <c r="J103" s="120"/>
      <c r="K103" s="120"/>
      <c r="L103" s="23"/>
    </row>
    <row r="104" spans="1:12" x14ac:dyDescent="0.25">
      <c r="A104" s="365" t="s">
        <v>53</v>
      </c>
      <c r="B104" s="229"/>
      <c r="C104" s="230"/>
      <c r="D104" s="25"/>
      <c r="E104" s="120"/>
      <c r="F104" s="120"/>
      <c r="G104" s="120"/>
      <c r="H104" s="120"/>
      <c r="I104" s="120"/>
      <c r="J104" s="120"/>
      <c r="K104" s="120"/>
      <c r="L104" s="23"/>
    </row>
    <row r="105" spans="1:12" x14ac:dyDescent="0.25">
      <c r="A105" s="365" t="s">
        <v>54</v>
      </c>
      <c r="B105" s="94"/>
      <c r="C105" s="95"/>
      <c r="D105" s="25"/>
      <c r="E105" s="120"/>
      <c r="F105" s="120"/>
      <c r="G105" s="120"/>
      <c r="H105" s="120"/>
      <c r="I105" s="120"/>
      <c r="J105" s="120"/>
      <c r="K105" s="120"/>
      <c r="L105" s="23"/>
    </row>
    <row r="106" spans="1:12" x14ac:dyDescent="0.25">
      <c r="A106" s="365" t="s">
        <v>55</v>
      </c>
      <c r="B106" s="229"/>
      <c r="C106" s="230"/>
      <c r="D106" s="25"/>
      <c r="E106" s="120"/>
      <c r="F106" s="120"/>
      <c r="G106" s="120"/>
      <c r="H106" s="120"/>
      <c r="I106" s="120"/>
      <c r="J106" s="120"/>
      <c r="K106" s="120"/>
      <c r="L106" s="23"/>
    </row>
    <row r="107" spans="1:12" x14ac:dyDescent="0.25">
      <c r="A107" s="365" t="s">
        <v>56</v>
      </c>
      <c r="B107" s="229"/>
      <c r="C107" s="230"/>
      <c r="D107" s="25"/>
      <c r="E107" s="120"/>
      <c r="F107" s="120"/>
      <c r="G107" s="120"/>
      <c r="H107" s="120"/>
      <c r="I107" s="120"/>
      <c r="J107" s="120"/>
      <c r="K107" s="120"/>
      <c r="L107" s="23"/>
    </row>
    <row r="108" spans="1:12" x14ac:dyDescent="0.25">
      <c r="A108" s="365" t="s">
        <v>57</v>
      </c>
      <c r="B108" s="229"/>
      <c r="C108" s="230"/>
      <c r="D108" s="25"/>
      <c r="E108" s="120"/>
      <c r="F108" s="120"/>
      <c r="G108" s="120"/>
      <c r="H108" s="120"/>
      <c r="I108" s="120"/>
      <c r="J108" s="120"/>
      <c r="K108" s="120"/>
      <c r="L108" s="23"/>
    </row>
    <row r="109" spans="1:12" ht="15.75" thickBot="1" x14ac:dyDescent="0.3">
      <c r="A109" s="24"/>
      <c r="B109" s="257"/>
      <c r="C109" s="258"/>
      <c r="D109" s="124"/>
      <c r="E109" s="125"/>
      <c r="F109" s="125"/>
      <c r="G109" s="125"/>
      <c r="H109" s="125"/>
      <c r="I109" s="125"/>
      <c r="J109" s="125"/>
      <c r="K109" s="125"/>
      <c r="L109" s="126"/>
    </row>
    <row r="110" spans="1:12" ht="15.75" thickBot="1" x14ac:dyDescent="0.3"/>
    <row r="111" spans="1:12" ht="15.75" thickBot="1" x14ac:dyDescent="0.3">
      <c r="J111" s="267" t="s">
        <v>137</v>
      </c>
      <c r="K111" s="268"/>
      <c r="L111" s="152">
        <f>H101</f>
        <v>0</v>
      </c>
    </row>
    <row r="112" spans="1:12" ht="19.5" thickBot="1" x14ac:dyDescent="0.35">
      <c r="A112" s="149" t="s">
        <v>78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2" ht="15.75" x14ac:dyDescent="0.25">
      <c r="A113" s="259" t="s">
        <v>58</v>
      </c>
      <c r="B113" s="153" t="s">
        <v>82</v>
      </c>
      <c r="C113" s="153"/>
      <c r="D113" s="153"/>
      <c r="E113" s="153"/>
      <c r="F113" s="153"/>
      <c r="G113" s="153"/>
      <c r="H113" s="153"/>
      <c r="I113" s="67"/>
      <c r="J113" s="67"/>
      <c r="K113" s="67"/>
      <c r="L113" s="67"/>
    </row>
    <row r="114" spans="1:12" ht="15.75" x14ac:dyDescent="0.25">
      <c r="A114" s="260"/>
      <c r="B114" s="154" t="s">
        <v>83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5.75" thickBot="1" x14ac:dyDescent="0.3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5.75" thickBot="1" x14ac:dyDescent="0.3">
      <c r="A116" s="67"/>
      <c r="B116" s="261" t="s">
        <v>59</v>
      </c>
      <c r="C116" s="262"/>
      <c r="D116" s="262"/>
      <c r="E116" s="262"/>
      <c r="F116" s="240" t="s">
        <v>60</v>
      </c>
      <c r="G116" s="241"/>
      <c r="H116" s="240" t="s">
        <v>76</v>
      </c>
      <c r="I116" s="241"/>
      <c r="J116" s="242" t="s">
        <v>48</v>
      </c>
      <c r="K116" s="241"/>
    </row>
    <row r="117" spans="1:12" x14ac:dyDescent="0.25">
      <c r="B117" s="243" t="s">
        <v>75</v>
      </c>
      <c r="C117" s="244"/>
      <c r="D117" s="244"/>
      <c r="E117" s="244"/>
      <c r="F117" s="247">
        <v>9</v>
      </c>
      <c r="G117" s="248"/>
      <c r="H117" s="251"/>
      <c r="I117" s="252"/>
      <c r="J117" s="255">
        <f>F117*H117</f>
        <v>0</v>
      </c>
      <c r="K117" s="248"/>
    </row>
    <row r="118" spans="1:12" ht="15.75" thickBot="1" x14ac:dyDescent="0.3">
      <c r="B118" s="245"/>
      <c r="C118" s="246"/>
      <c r="D118" s="246"/>
      <c r="E118" s="246"/>
      <c r="F118" s="249"/>
      <c r="G118" s="250"/>
      <c r="H118" s="253"/>
      <c r="I118" s="254"/>
      <c r="J118" s="256"/>
      <c r="K118" s="250"/>
    </row>
    <row r="119" spans="1:12" x14ac:dyDescent="0.25">
      <c r="B119" s="243" t="s">
        <v>61</v>
      </c>
      <c r="C119" s="244"/>
      <c r="D119" s="244"/>
      <c r="E119" s="244"/>
      <c r="F119" s="247">
        <v>9</v>
      </c>
      <c r="G119" s="248"/>
      <c r="H119" s="251"/>
      <c r="I119" s="252"/>
      <c r="J119" s="255">
        <f>F119*H119</f>
        <v>0</v>
      </c>
      <c r="K119" s="248"/>
    </row>
    <row r="120" spans="1:12" ht="15.75" thickBot="1" x14ac:dyDescent="0.3">
      <c r="B120" s="275"/>
      <c r="C120" s="276"/>
      <c r="D120" s="276"/>
      <c r="E120" s="276"/>
      <c r="F120" s="296"/>
      <c r="G120" s="297"/>
      <c r="H120" s="253"/>
      <c r="I120" s="254"/>
      <c r="J120" s="298"/>
      <c r="K120" s="297"/>
    </row>
    <row r="121" spans="1:12" x14ac:dyDescent="0.25">
      <c r="B121" s="243" t="s">
        <v>62</v>
      </c>
      <c r="C121" s="244"/>
      <c r="D121" s="244"/>
      <c r="E121" s="274"/>
      <c r="F121" s="247">
        <v>9</v>
      </c>
      <c r="G121" s="278"/>
      <c r="H121" s="251"/>
      <c r="I121" s="252"/>
      <c r="J121" s="247">
        <f>F121*H121</f>
        <v>0</v>
      </c>
      <c r="K121" s="248"/>
    </row>
    <row r="122" spans="1:12" ht="15.75" thickBot="1" x14ac:dyDescent="0.3">
      <c r="B122" s="275"/>
      <c r="C122" s="276"/>
      <c r="D122" s="276"/>
      <c r="E122" s="277"/>
      <c r="F122" s="279"/>
      <c r="G122" s="280"/>
      <c r="H122" s="253"/>
      <c r="I122" s="254"/>
      <c r="J122" s="296"/>
      <c r="K122" s="297"/>
    </row>
    <row r="123" spans="1:12" x14ac:dyDescent="0.25">
      <c r="B123" s="243" t="s">
        <v>63</v>
      </c>
      <c r="C123" s="244"/>
      <c r="D123" s="244"/>
      <c r="E123" s="274"/>
      <c r="F123" s="247">
        <v>9</v>
      </c>
      <c r="G123" s="278"/>
      <c r="H123" s="251"/>
      <c r="I123" s="252"/>
      <c r="J123" s="247">
        <f>F123*H123</f>
        <v>0</v>
      </c>
      <c r="K123" s="278"/>
    </row>
    <row r="124" spans="1:12" ht="15.75" thickBot="1" x14ac:dyDescent="0.3">
      <c r="B124" s="275"/>
      <c r="C124" s="276"/>
      <c r="D124" s="276"/>
      <c r="E124" s="277"/>
      <c r="F124" s="279"/>
      <c r="G124" s="280"/>
      <c r="H124" s="253"/>
      <c r="I124" s="254"/>
      <c r="J124" s="279"/>
      <c r="K124" s="280"/>
    </row>
    <row r="125" spans="1:12" x14ac:dyDescent="0.25">
      <c r="B125" s="281" t="s">
        <v>64</v>
      </c>
      <c r="C125" s="282"/>
      <c r="D125" s="282"/>
      <c r="E125" s="283"/>
      <c r="F125" s="285">
        <v>9</v>
      </c>
      <c r="G125" s="286"/>
      <c r="H125" s="289"/>
      <c r="I125" s="290"/>
      <c r="J125" s="285">
        <f>F125*H125</f>
        <v>0</v>
      </c>
      <c r="K125" s="293"/>
    </row>
    <row r="126" spans="1:12" x14ac:dyDescent="0.25">
      <c r="B126" s="245"/>
      <c r="C126" s="246"/>
      <c r="D126" s="246"/>
      <c r="E126" s="284"/>
      <c r="F126" s="287"/>
      <c r="G126" s="288"/>
      <c r="H126" s="291"/>
      <c r="I126" s="292"/>
      <c r="J126" s="294"/>
      <c r="K126" s="295"/>
    </row>
    <row r="128" spans="1:12" ht="18.75" x14ac:dyDescent="0.3">
      <c r="B128" s="263" t="s">
        <v>102</v>
      </c>
      <c r="C128" s="263"/>
      <c r="D128" s="263"/>
      <c r="E128" s="263"/>
      <c r="F128" s="263"/>
      <c r="G128" s="263"/>
      <c r="H128" s="263"/>
      <c r="I128" s="263"/>
      <c r="J128" s="263"/>
      <c r="K128" s="263"/>
      <c r="L128" s="26"/>
    </row>
    <row r="129" spans="1:15" x14ac:dyDescent="0.25"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7"/>
    </row>
    <row r="130" spans="1:15" x14ac:dyDescent="0.25"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</row>
    <row r="131" spans="1:15" x14ac:dyDescent="0.25"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</row>
    <row r="132" spans="1:15" x14ac:dyDescent="0.25"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</row>
    <row r="133" spans="1:15" x14ac:dyDescent="0.25"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</row>
    <row r="134" spans="1:15" x14ac:dyDescent="0.25"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</row>
    <row r="136" spans="1:15" ht="19.5" thickBot="1" x14ac:dyDescent="0.35">
      <c r="B136" s="67"/>
      <c r="C136" s="67"/>
      <c r="D136" s="67"/>
      <c r="E136" s="67"/>
      <c r="F136" s="67"/>
      <c r="G136" s="264" t="s">
        <v>87</v>
      </c>
      <c r="H136" s="264"/>
      <c r="I136" s="264"/>
      <c r="J136" s="264"/>
      <c r="K136" s="264"/>
      <c r="L136" s="67"/>
    </row>
    <row r="137" spans="1:15" ht="19.5" thickBot="1" x14ac:dyDescent="0.3">
      <c r="B137" s="67"/>
      <c r="C137" s="67"/>
      <c r="D137" s="67"/>
      <c r="E137" s="67"/>
      <c r="F137" s="67"/>
      <c r="G137" s="67"/>
      <c r="H137" s="67"/>
      <c r="I137" s="67"/>
      <c r="J137" s="265">
        <f>SUM(J117,J119,J121,J123,J125)</f>
        <v>0</v>
      </c>
      <c r="K137" s="266"/>
      <c r="L137" s="67"/>
    </row>
    <row r="138" spans="1:15" ht="18.75" x14ac:dyDescent="0.3">
      <c r="B138" s="82" t="s">
        <v>92</v>
      </c>
      <c r="C138" s="26"/>
      <c r="E138" s="67"/>
      <c r="F138" s="67"/>
      <c r="G138" s="67"/>
      <c r="H138" s="82" t="s">
        <v>93</v>
      </c>
      <c r="I138" s="67"/>
      <c r="J138" s="26"/>
      <c r="K138" s="26"/>
      <c r="L138" s="26"/>
    </row>
    <row r="139" spans="1:15" x14ac:dyDescent="0.25">
      <c r="E139" s="67"/>
      <c r="F139" s="67"/>
      <c r="G139" s="67"/>
    </row>
    <row r="140" spans="1:15" ht="15.75" thickBot="1" x14ac:dyDescent="0.3">
      <c r="B140" s="65"/>
      <c r="C140" s="66"/>
      <c r="D140" s="66"/>
      <c r="E140" s="67"/>
      <c r="F140" s="67"/>
      <c r="G140" s="67"/>
      <c r="H140" s="66"/>
      <c r="I140" s="66"/>
      <c r="J140" s="66"/>
      <c r="K140" s="66"/>
      <c r="L140" s="66"/>
    </row>
    <row r="141" spans="1:15" ht="15.75" thickBot="1" x14ac:dyDescent="0.3"/>
    <row r="142" spans="1:15" ht="19.5" thickBot="1" x14ac:dyDescent="0.35">
      <c r="A142" s="149" t="s">
        <v>138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5" x14ac:dyDescent="0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1:15" ht="18.75" x14ac:dyDescent="0.3">
      <c r="A144" s="82" t="s">
        <v>94</v>
      </c>
      <c r="B144" s="82"/>
      <c r="C144" s="82"/>
      <c r="D144" s="82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1:15" ht="15.75" thickBot="1" x14ac:dyDescent="0.3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1:15" ht="19.5" thickBot="1" x14ac:dyDescent="0.3">
      <c r="A146" s="127" t="s">
        <v>65</v>
      </c>
      <c r="B146" s="271" t="s">
        <v>109</v>
      </c>
      <c r="C146" s="272"/>
      <c r="D146" s="269" t="s">
        <v>110</v>
      </c>
      <c r="E146" s="270"/>
      <c r="F146" s="269" t="s">
        <v>111</v>
      </c>
      <c r="G146" s="270"/>
      <c r="H146" s="269" t="s">
        <v>139</v>
      </c>
      <c r="I146" s="273"/>
      <c r="J146" s="273"/>
      <c r="K146" s="166" t="s">
        <v>48</v>
      </c>
    </row>
    <row r="147" spans="1:15" ht="16.5" thickBot="1" x14ac:dyDescent="0.3">
      <c r="A147" s="128" t="s">
        <v>66</v>
      </c>
      <c r="B147" s="344">
        <v>35</v>
      </c>
      <c r="C147" s="345"/>
      <c r="D147" s="366"/>
      <c r="E147" s="367"/>
      <c r="F147" s="368"/>
      <c r="G147" s="369"/>
      <c r="H147" s="346" t="s">
        <v>112</v>
      </c>
      <c r="I147" s="347"/>
      <c r="J147" s="348"/>
      <c r="K147" s="349">
        <f t="shared" ref="K147:K166" si="9">(D147*F147)*B147</f>
        <v>0</v>
      </c>
    </row>
    <row r="148" spans="1:15" ht="16.5" thickBot="1" x14ac:dyDescent="0.3">
      <c r="A148" s="128" t="s">
        <v>66</v>
      </c>
      <c r="B148" s="344">
        <v>30</v>
      </c>
      <c r="C148" s="345"/>
      <c r="D148" s="368"/>
      <c r="E148" s="369"/>
      <c r="F148" s="368"/>
      <c r="G148" s="369"/>
      <c r="H148" s="346" t="s">
        <v>113</v>
      </c>
      <c r="I148" s="347"/>
      <c r="J148" s="348"/>
      <c r="K148" s="349">
        <f t="shared" si="9"/>
        <v>0</v>
      </c>
    </row>
    <row r="149" spans="1:15" ht="16.5" thickBot="1" x14ac:dyDescent="0.3">
      <c r="A149" s="128" t="s">
        <v>66</v>
      </c>
      <c r="B149" s="344">
        <v>25</v>
      </c>
      <c r="C149" s="345"/>
      <c r="D149" s="368"/>
      <c r="E149" s="369"/>
      <c r="F149" s="368"/>
      <c r="G149" s="369"/>
      <c r="H149" s="346" t="s">
        <v>114</v>
      </c>
      <c r="I149" s="347"/>
      <c r="J149" s="348"/>
      <c r="K149" s="349">
        <f t="shared" si="9"/>
        <v>0</v>
      </c>
    </row>
    <row r="150" spans="1:15" ht="16.5" thickBot="1" x14ac:dyDescent="0.3">
      <c r="A150" s="128" t="s">
        <v>66</v>
      </c>
      <c r="B150" s="344">
        <v>20</v>
      </c>
      <c r="C150" s="345"/>
      <c r="D150" s="368"/>
      <c r="E150" s="369"/>
      <c r="F150" s="368"/>
      <c r="G150" s="369"/>
      <c r="H150" s="346" t="s">
        <v>115</v>
      </c>
      <c r="I150" s="347"/>
      <c r="J150" s="348"/>
      <c r="K150" s="349">
        <f t="shared" si="9"/>
        <v>0</v>
      </c>
    </row>
    <row r="151" spans="1:15" ht="16.5" thickBot="1" x14ac:dyDescent="0.3">
      <c r="A151" s="129" t="s">
        <v>66</v>
      </c>
      <c r="B151" s="344">
        <v>20</v>
      </c>
      <c r="C151" s="345"/>
      <c r="D151" s="368"/>
      <c r="E151" s="369"/>
      <c r="F151" s="368"/>
      <c r="G151" s="369"/>
      <c r="H151" s="346" t="s">
        <v>116</v>
      </c>
      <c r="I151" s="347"/>
      <c r="J151" s="348"/>
      <c r="K151" s="349">
        <f t="shared" si="9"/>
        <v>0</v>
      </c>
    </row>
    <row r="152" spans="1:15" ht="16.5" thickBot="1" x14ac:dyDescent="0.3">
      <c r="A152" s="97" t="s">
        <v>117</v>
      </c>
      <c r="B152" s="130">
        <v>80</v>
      </c>
      <c r="C152" s="131"/>
      <c r="D152" s="304"/>
      <c r="E152" s="305"/>
      <c r="F152" s="302"/>
      <c r="G152" s="303"/>
      <c r="H152" s="299" t="s">
        <v>112</v>
      </c>
      <c r="I152" s="300"/>
      <c r="J152" s="301"/>
      <c r="K152" s="83">
        <f t="shared" si="9"/>
        <v>0</v>
      </c>
    </row>
    <row r="153" spans="1:15" ht="16.5" thickBot="1" x14ac:dyDescent="0.3">
      <c r="A153" s="97" t="s">
        <v>117</v>
      </c>
      <c r="B153" s="130">
        <v>60</v>
      </c>
      <c r="C153" s="131"/>
      <c r="D153" s="302"/>
      <c r="E153" s="303"/>
      <c r="F153" s="302"/>
      <c r="G153" s="303"/>
      <c r="H153" s="299" t="s">
        <v>113</v>
      </c>
      <c r="I153" s="300"/>
      <c r="J153" s="301"/>
      <c r="K153" s="83">
        <f t="shared" si="9"/>
        <v>0</v>
      </c>
    </row>
    <row r="154" spans="1:15" ht="16.5" thickBot="1" x14ac:dyDescent="0.3">
      <c r="A154" s="97" t="s">
        <v>117</v>
      </c>
      <c r="B154" s="130">
        <v>45</v>
      </c>
      <c r="C154" s="131"/>
      <c r="D154" s="302"/>
      <c r="E154" s="303"/>
      <c r="F154" s="302"/>
      <c r="G154" s="303"/>
      <c r="H154" s="299" t="s">
        <v>114</v>
      </c>
      <c r="I154" s="300"/>
      <c r="J154" s="301"/>
      <c r="K154" s="83">
        <f t="shared" si="9"/>
        <v>0</v>
      </c>
    </row>
    <row r="155" spans="1:15" ht="16.5" thickBot="1" x14ac:dyDescent="0.3">
      <c r="A155" s="98" t="s">
        <v>118</v>
      </c>
      <c r="B155" s="130">
        <v>38</v>
      </c>
      <c r="C155" s="131"/>
      <c r="D155" s="302"/>
      <c r="E155" s="303"/>
      <c r="F155" s="302"/>
      <c r="G155" s="303"/>
      <c r="H155" s="299" t="s">
        <v>112</v>
      </c>
      <c r="I155" s="300"/>
      <c r="J155" s="301"/>
      <c r="K155" s="83">
        <f t="shared" si="9"/>
        <v>0</v>
      </c>
    </row>
    <row r="156" spans="1:15" ht="16.5" thickBot="1" x14ac:dyDescent="0.3">
      <c r="A156" s="98" t="s">
        <v>118</v>
      </c>
      <c r="B156" s="130">
        <v>28</v>
      </c>
      <c r="C156" s="131"/>
      <c r="D156" s="302"/>
      <c r="E156" s="303"/>
      <c r="F156" s="302"/>
      <c r="G156" s="303"/>
      <c r="H156" s="299" t="s">
        <v>113</v>
      </c>
      <c r="I156" s="300"/>
      <c r="J156" s="301"/>
      <c r="K156" s="83">
        <f t="shared" si="9"/>
        <v>0</v>
      </c>
    </row>
    <row r="157" spans="1:15" ht="16.5" thickBot="1" x14ac:dyDescent="0.3">
      <c r="A157" s="99" t="s">
        <v>118</v>
      </c>
      <c r="B157" s="130">
        <v>25</v>
      </c>
      <c r="C157" s="131"/>
      <c r="D157" s="302"/>
      <c r="E157" s="303"/>
      <c r="F157" s="302"/>
      <c r="G157" s="303"/>
      <c r="H157" s="299" t="s">
        <v>114</v>
      </c>
      <c r="I157" s="300"/>
      <c r="J157" s="301"/>
      <c r="K157" s="83">
        <f t="shared" si="9"/>
        <v>0</v>
      </c>
    </row>
    <row r="158" spans="1:15" ht="16.5" thickBot="1" x14ac:dyDescent="0.3">
      <c r="A158" s="96" t="s">
        <v>121</v>
      </c>
      <c r="B158" s="130">
        <v>20</v>
      </c>
      <c r="C158" s="131"/>
      <c r="D158" s="302"/>
      <c r="E158" s="303"/>
      <c r="F158" s="302"/>
      <c r="G158" s="303"/>
      <c r="H158" s="299" t="s">
        <v>119</v>
      </c>
      <c r="I158" s="300"/>
      <c r="J158" s="301"/>
      <c r="K158" s="83">
        <f t="shared" si="9"/>
        <v>0</v>
      </c>
    </row>
    <row r="159" spans="1:15" ht="16.5" thickBot="1" x14ac:dyDescent="0.3">
      <c r="A159" s="96" t="s">
        <v>121</v>
      </c>
      <c r="B159" s="130">
        <v>25</v>
      </c>
      <c r="C159" s="131"/>
      <c r="D159" s="302"/>
      <c r="E159" s="303"/>
      <c r="F159" s="302"/>
      <c r="G159" s="303"/>
      <c r="H159" s="299" t="s">
        <v>120</v>
      </c>
      <c r="I159" s="300"/>
      <c r="J159" s="301"/>
      <c r="K159" s="83">
        <f t="shared" si="9"/>
        <v>0</v>
      </c>
    </row>
    <row r="160" spans="1:15" ht="16.5" thickBot="1" x14ac:dyDescent="0.3">
      <c r="A160" s="96" t="s">
        <v>121</v>
      </c>
      <c r="B160" s="130">
        <v>25</v>
      </c>
      <c r="C160" s="131"/>
      <c r="D160" s="302"/>
      <c r="E160" s="303"/>
      <c r="F160" s="313"/>
      <c r="G160" s="314"/>
      <c r="H160" s="299" t="s">
        <v>114</v>
      </c>
      <c r="I160" s="300"/>
      <c r="J160" s="301"/>
      <c r="K160" s="83">
        <f t="shared" si="9"/>
        <v>0</v>
      </c>
    </row>
    <row r="161" spans="1:15" ht="16.5" thickBot="1" x14ac:dyDescent="0.3">
      <c r="A161" s="355" t="s">
        <v>122</v>
      </c>
      <c r="B161" s="353"/>
      <c r="C161" s="354"/>
      <c r="D161" s="352"/>
      <c r="E161" s="352"/>
      <c r="F161" s="352"/>
      <c r="G161" s="352"/>
      <c r="H161" s="350"/>
      <c r="I161" s="350"/>
      <c r="J161" s="351"/>
      <c r="K161" s="155"/>
    </row>
    <row r="162" spans="1:15" ht="16.5" thickBot="1" x14ac:dyDescent="0.3">
      <c r="A162" s="356" t="s">
        <v>145</v>
      </c>
      <c r="B162" s="358">
        <v>30</v>
      </c>
      <c r="C162" s="357" t="s">
        <v>146</v>
      </c>
      <c r="D162" s="359"/>
      <c r="E162" s="360"/>
      <c r="F162" s="359"/>
      <c r="G162" s="360"/>
      <c r="H162" s="299" t="s">
        <v>114</v>
      </c>
      <c r="I162" s="300"/>
      <c r="J162" s="301"/>
      <c r="K162" s="83">
        <f t="shared" si="9"/>
        <v>0</v>
      </c>
    </row>
    <row r="163" spans="1:15" ht="16.5" thickBot="1" x14ac:dyDescent="0.3">
      <c r="A163" s="356" t="s">
        <v>145</v>
      </c>
      <c r="B163" s="358">
        <v>30</v>
      </c>
      <c r="C163" s="357" t="s">
        <v>147</v>
      </c>
      <c r="D163" s="359"/>
      <c r="E163" s="360"/>
      <c r="F163" s="359"/>
      <c r="G163" s="360"/>
      <c r="H163" s="299" t="s">
        <v>113</v>
      </c>
      <c r="I163" s="300"/>
      <c r="J163" s="301"/>
      <c r="K163" s="83">
        <f t="shared" si="9"/>
        <v>0</v>
      </c>
    </row>
    <row r="164" spans="1:15" ht="16.5" thickBot="1" x14ac:dyDescent="0.3">
      <c r="A164" s="356" t="s">
        <v>145</v>
      </c>
      <c r="B164" s="358">
        <v>25</v>
      </c>
      <c r="C164" s="357" t="s">
        <v>150</v>
      </c>
      <c r="D164" s="359"/>
      <c r="E164" s="360"/>
      <c r="F164" s="359"/>
      <c r="G164" s="360"/>
      <c r="H164" s="299" t="s">
        <v>114</v>
      </c>
      <c r="I164" s="300"/>
      <c r="J164" s="301"/>
      <c r="K164" s="83">
        <f t="shared" si="9"/>
        <v>0</v>
      </c>
    </row>
    <row r="165" spans="1:15" ht="16.5" thickBot="1" x14ac:dyDescent="0.3">
      <c r="A165" s="356" t="s">
        <v>145</v>
      </c>
      <c r="B165" s="358">
        <v>25</v>
      </c>
      <c r="C165" s="357" t="s">
        <v>151</v>
      </c>
      <c r="D165" s="359"/>
      <c r="E165" s="360"/>
      <c r="F165" s="359"/>
      <c r="G165" s="360"/>
      <c r="H165" s="299" t="s">
        <v>113</v>
      </c>
      <c r="I165" s="300"/>
      <c r="J165" s="301"/>
      <c r="K165" s="83">
        <f t="shared" si="9"/>
        <v>0</v>
      </c>
    </row>
    <row r="166" spans="1:15" ht="16.5" thickBot="1" x14ac:dyDescent="0.3">
      <c r="A166" s="356" t="s">
        <v>145</v>
      </c>
      <c r="B166" s="358">
        <v>22</v>
      </c>
      <c r="C166" s="357"/>
      <c r="D166" s="359"/>
      <c r="E166" s="360"/>
      <c r="F166" s="359"/>
      <c r="G166" s="360"/>
      <c r="H166" s="299" t="s">
        <v>148</v>
      </c>
      <c r="I166" s="300"/>
      <c r="J166" s="301"/>
      <c r="K166" s="83">
        <f t="shared" si="9"/>
        <v>0</v>
      </c>
    </row>
    <row r="167" spans="1:15" ht="16.5" thickBot="1" x14ac:dyDescent="0.3">
      <c r="A167" s="370" t="s">
        <v>149</v>
      </c>
      <c r="B167" s="371"/>
      <c r="C167" s="371"/>
      <c r="D167" s="371"/>
      <c r="E167" s="371"/>
      <c r="F167" s="371"/>
      <c r="G167" s="372"/>
      <c r="H167" s="75"/>
      <c r="I167" s="92" t="s">
        <v>132</v>
      </c>
      <c r="J167" s="93"/>
      <c r="K167" s="84">
        <f>SUM(K152:K166)</f>
        <v>0</v>
      </c>
      <c r="L167" s="76"/>
    </row>
    <row r="168" spans="1:15" ht="16.5" thickBot="1" x14ac:dyDescent="0.3">
      <c r="A168" s="373" t="s">
        <v>152</v>
      </c>
      <c r="B168" s="374"/>
      <c r="C168" s="374"/>
      <c r="D168" s="374"/>
      <c r="E168" s="374"/>
      <c r="F168" s="374"/>
      <c r="G168" s="375"/>
      <c r="H168" s="75"/>
      <c r="I168" s="92"/>
      <c r="J168" s="93"/>
      <c r="K168" s="361"/>
      <c r="L168" s="76"/>
    </row>
    <row r="169" spans="1:15" ht="16.5" thickBot="1" x14ac:dyDescent="0.3">
      <c r="A169" s="73"/>
      <c r="B169" s="73"/>
      <c r="C169" s="73"/>
      <c r="D169" s="74"/>
      <c r="E169" s="74"/>
      <c r="F169" s="74"/>
      <c r="G169" s="75"/>
      <c r="H169" s="75"/>
      <c r="I169" s="92"/>
      <c r="J169" s="93"/>
      <c r="K169" s="361"/>
      <c r="L169" s="76"/>
    </row>
    <row r="170" spans="1:15" ht="16.5" thickBot="1" x14ac:dyDescent="0.3">
      <c r="A170" s="104" t="s">
        <v>128</v>
      </c>
      <c r="B170" s="311" t="s">
        <v>123</v>
      </c>
      <c r="C170" s="312"/>
      <c r="D170" s="138" t="s">
        <v>127</v>
      </c>
      <c r="H170" s="76"/>
      <c r="I170" s="76"/>
      <c r="J170" s="77"/>
      <c r="K170" s="77"/>
      <c r="L170" s="78"/>
    </row>
    <row r="171" spans="1:15" ht="16.5" thickBot="1" x14ac:dyDescent="0.3">
      <c r="A171" s="105" t="s">
        <v>124</v>
      </c>
      <c r="B171" s="134"/>
      <c r="C171" s="135"/>
      <c r="D171" s="362"/>
      <c r="H171" s="76"/>
      <c r="I171" s="76"/>
      <c r="J171" s="77"/>
      <c r="K171" s="77"/>
      <c r="L171" s="78"/>
    </row>
    <row r="172" spans="1:15" ht="16.5" thickBot="1" x14ac:dyDescent="0.3">
      <c r="A172" s="105" t="s">
        <v>125</v>
      </c>
      <c r="B172" s="132">
        <v>3.5</v>
      </c>
      <c r="C172" s="133"/>
      <c r="D172" s="362"/>
      <c r="I172" s="92" t="s">
        <v>129</v>
      </c>
      <c r="J172" s="93"/>
      <c r="K172" s="84">
        <f>SUM(D171:D173)*B172</f>
        <v>0</v>
      </c>
    </row>
    <row r="173" spans="1:15" ht="16.5" thickBot="1" x14ac:dyDescent="0.3">
      <c r="A173" s="105" t="s">
        <v>126</v>
      </c>
      <c r="B173" s="136"/>
      <c r="C173" s="137"/>
      <c r="D173" s="362"/>
      <c r="H173" s="76"/>
      <c r="I173" s="76"/>
      <c r="J173" s="77"/>
      <c r="K173" s="77"/>
      <c r="L173" s="78"/>
    </row>
    <row r="174" spans="1:15" ht="16.5" thickBot="1" x14ac:dyDescent="0.3">
      <c r="A174" s="73"/>
      <c r="B174" s="73"/>
      <c r="C174" s="73"/>
      <c r="D174" s="74"/>
      <c r="E174" s="74"/>
      <c r="F174" s="74"/>
      <c r="G174" s="75"/>
      <c r="H174" s="75"/>
      <c r="I174" s="75"/>
      <c r="J174" s="75"/>
      <c r="K174" s="76"/>
      <c r="L174" s="76"/>
      <c r="M174" s="77"/>
      <c r="N174" s="77"/>
      <c r="O174" s="78"/>
    </row>
    <row r="175" spans="1:15" ht="16.5" thickBot="1" x14ac:dyDescent="0.3">
      <c r="A175" s="86" t="s">
        <v>97</v>
      </c>
      <c r="B175" s="86"/>
      <c r="C175" s="86"/>
      <c r="D175" s="86"/>
      <c r="E175" s="86"/>
      <c r="F175" s="86"/>
      <c r="G175" s="75"/>
      <c r="H175" s="75"/>
      <c r="I175" s="307" t="s">
        <v>48</v>
      </c>
      <c r="J175" s="308"/>
      <c r="K175" s="85">
        <f>K167+K172</f>
        <v>0</v>
      </c>
      <c r="L175" s="76"/>
    </row>
    <row r="176" spans="1:15" ht="18" x14ac:dyDescent="0.25">
      <c r="A176" s="101" t="s">
        <v>66</v>
      </c>
      <c r="B176" s="71" t="s">
        <v>107</v>
      </c>
      <c r="C176" s="28"/>
      <c r="D176" s="28"/>
      <c r="E176" s="28"/>
      <c r="F176" s="79"/>
      <c r="G176" s="79"/>
      <c r="H176" s="79"/>
      <c r="I176" s="79"/>
      <c r="J176" s="80"/>
      <c r="K176" s="80"/>
      <c r="L176" s="79"/>
      <c r="M176" s="79"/>
      <c r="N176" s="72"/>
    </row>
    <row r="177" spans="1:15" ht="18.75" x14ac:dyDescent="0.3">
      <c r="A177" s="102" t="s">
        <v>106</v>
      </c>
      <c r="B177" s="71" t="s">
        <v>108</v>
      </c>
      <c r="C177" s="29"/>
      <c r="D177" s="29"/>
      <c r="E177" s="29"/>
      <c r="I177" s="100"/>
    </row>
    <row r="178" spans="1:15" ht="18.75" customHeight="1" x14ac:dyDescent="0.25">
      <c r="A178" s="103" t="s">
        <v>130</v>
      </c>
      <c r="B178" s="71" t="s">
        <v>131</v>
      </c>
      <c r="I178" s="67"/>
    </row>
    <row r="179" spans="1:15" x14ac:dyDescent="0.25">
      <c r="A179" s="363" t="s">
        <v>145</v>
      </c>
      <c r="B179" s="71" t="s">
        <v>153</v>
      </c>
      <c r="J179" s="67"/>
    </row>
    <row r="180" spans="1:15" x14ac:dyDescent="0.25">
      <c r="A180" s="67"/>
      <c r="J180" s="67"/>
    </row>
    <row r="181" spans="1:15" ht="18.75" x14ac:dyDescent="0.3">
      <c r="A181" s="309" t="s">
        <v>96</v>
      </c>
      <c r="B181" s="309"/>
      <c r="C181" s="67"/>
      <c r="D181" s="67"/>
      <c r="E181" s="72"/>
      <c r="F181" s="72"/>
      <c r="G181" s="72"/>
      <c r="H181" s="310" t="s">
        <v>95</v>
      </c>
      <c r="I181" s="310"/>
      <c r="J181" s="310"/>
      <c r="K181" s="310"/>
      <c r="L181" s="72"/>
    </row>
    <row r="182" spans="1:15" x14ac:dyDescent="0.25">
      <c r="A182" s="72"/>
      <c r="B182" s="72"/>
      <c r="C182" s="72"/>
      <c r="G182" s="72"/>
      <c r="H182" s="72"/>
      <c r="I182" s="72"/>
      <c r="J182" s="72"/>
      <c r="K182" s="72"/>
      <c r="L182" s="72"/>
    </row>
    <row r="183" spans="1:15" ht="15.75" thickBot="1" x14ac:dyDescent="0.3">
      <c r="A183" s="306"/>
      <c r="B183" s="306"/>
      <c r="C183" s="306"/>
      <c r="G183" s="306"/>
      <c r="H183" s="306"/>
      <c r="I183" s="306"/>
      <c r="J183" s="306"/>
      <c r="K183" s="306"/>
      <c r="L183" s="306"/>
    </row>
    <row r="184" spans="1:15" x14ac:dyDescent="0.25">
      <c r="A184" s="72"/>
      <c r="D184" s="67"/>
    </row>
    <row r="185" spans="1:15" ht="15.75" thickBot="1" x14ac:dyDescent="0.3">
      <c r="A185" s="67"/>
      <c r="B185" s="67"/>
      <c r="C185" s="67"/>
      <c r="D185" s="67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</row>
    <row r="186" spans="1:15" ht="19.5" thickBot="1" x14ac:dyDescent="0.35">
      <c r="A186" s="149" t="s">
        <v>142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</row>
    <row r="187" spans="1:15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</row>
    <row r="188" spans="1:15" x14ac:dyDescent="0.25">
      <c r="A188" s="165" t="s">
        <v>69</v>
      </c>
      <c r="B188" s="67">
        <f>B4</f>
        <v>0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</row>
    <row r="189" spans="1:15" x14ac:dyDescent="0.25">
      <c r="A189" s="165" t="s">
        <v>70</v>
      </c>
      <c r="B189" s="67">
        <f>B5</f>
        <v>0</v>
      </c>
      <c r="C189" s="67"/>
      <c r="D189" s="67"/>
      <c r="E189" s="67"/>
      <c r="F189" s="67"/>
      <c r="G189" s="67"/>
      <c r="H189" s="67"/>
      <c r="I189" s="67"/>
      <c r="J189" s="67"/>
      <c r="K189" s="67"/>
      <c r="L189" s="67"/>
    </row>
    <row r="190" spans="1:15" x14ac:dyDescent="0.25">
      <c r="A190" s="165" t="s">
        <v>140</v>
      </c>
      <c r="B190" s="67">
        <f>B7</f>
        <v>0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</row>
    <row r="191" spans="1:15" x14ac:dyDescent="0.25">
      <c r="A191" s="165"/>
      <c r="B191" s="67">
        <f>B8</f>
        <v>0</v>
      </c>
      <c r="C191" s="67"/>
      <c r="D191" s="67"/>
      <c r="E191" s="67"/>
      <c r="F191" s="67"/>
      <c r="G191" s="67"/>
      <c r="H191" s="67"/>
      <c r="I191" s="67"/>
      <c r="J191" s="67"/>
      <c r="K191" s="67"/>
      <c r="L191" s="67"/>
    </row>
    <row r="192" spans="1:15" x14ac:dyDescent="0.25">
      <c r="A192" s="165" t="s">
        <v>100</v>
      </c>
      <c r="B192" s="139">
        <f>B12</f>
        <v>0</v>
      </c>
      <c r="C192" s="140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ht="15.75" thickBot="1" x14ac:dyDescent="0.3">
      <c r="A193" s="165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</row>
    <row r="194" spans="1:12" ht="15.75" thickBot="1" x14ac:dyDescent="0.3">
      <c r="A194" s="165"/>
      <c r="B194" s="317" t="s">
        <v>67</v>
      </c>
      <c r="C194" s="318"/>
      <c r="D194" s="319" t="s">
        <v>71</v>
      </c>
      <c r="E194" s="318"/>
      <c r="F194" s="67"/>
      <c r="G194" s="67"/>
      <c r="H194" s="67"/>
      <c r="I194" s="67"/>
      <c r="J194" s="67"/>
      <c r="K194" s="67"/>
      <c r="L194" s="67"/>
    </row>
    <row r="195" spans="1:12" ht="15.75" thickBot="1" x14ac:dyDescent="0.3">
      <c r="A195" s="165"/>
      <c r="B195" s="68" t="s">
        <v>25</v>
      </c>
      <c r="C195" s="68" t="s">
        <v>68</v>
      </c>
      <c r="D195" s="106" t="s">
        <v>25</v>
      </c>
      <c r="E195" s="68" t="s">
        <v>68</v>
      </c>
      <c r="F195" s="67"/>
      <c r="G195" s="67"/>
      <c r="H195" s="67"/>
      <c r="I195" s="67"/>
      <c r="J195" s="67"/>
      <c r="K195" s="67"/>
      <c r="L195" s="67"/>
    </row>
    <row r="196" spans="1:12" ht="15.75" thickBot="1" x14ac:dyDescent="0.3">
      <c r="A196" s="165"/>
      <c r="B196" s="106">
        <f>K31</f>
        <v>0</v>
      </c>
      <c r="C196" s="68">
        <f>J31</f>
        <v>0</v>
      </c>
      <c r="D196" s="106">
        <f>K49</f>
        <v>0</v>
      </c>
      <c r="E196" s="68">
        <f>J49</f>
        <v>0</v>
      </c>
      <c r="F196" s="67"/>
      <c r="G196" s="67"/>
      <c r="H196" s="67"/>
      <c r="I196" s="67"/>
      <c r="J196" s="67"/>
      <c r="K196" s="67"/>
      <c r="L196" s="67"/>
    </row>
    <row r="197" spans="1:12" x14ac:dyDescent="0.25">
      <c r="A197" s="165" t="s">
        <v>20</v>
      </c>
      <c r="B197" s="320">
        <f>C31</f>
        <v>0</v>
      </c>
      <c r="C197" s="321"/>
      <c r="D197" s="322">
        <f>C49</f>
        <v>0</v>
      </c>
      <c r="E197" s="323"/>
      <c r="F197" s="67"/>
      <c r="G197" s="67"/>
      <c r="H197" s="67"/>
      <c r="I197" s="67"/>
      <c r="J197" s="67"/>
      <c r="K197" s="67"/>
      <c r="L197" s="67"/>
    </row>
    <row r="198" spans="1:12" x14ac:dyDescent="0.25">
      <c r="A198" s="69" t="s">
        <v>21</v>
      </c>
      <c r="B198" s="315">
        <f>D31</f>
        <v>0</v>
      </c>
      <c r="C198" s="316"/>
      <c r="D198" s="315">
        <f>D49</f>
        <v>0</v>
      </c>
      <c r="E198" s="316"/>
      <c r="F198" s="67"/>
      <c r="G198" s="67"/>
      <c r="H198" s="67"/>
      <c r="I198" s="67"/>
      <c r="J198" s="67"/>
      <c r="K198" s="67"/>
      <c r="L198" s="67"/>
    </row>
    <row r="199" spans="1:12" x14ac:dyDescent="0.25">
      <c r="A199" s="165" t="s">
        <v>22</v>
      </c>
      <c r="B199" s="315">
        <f>E31</f>
        <v>0</v>
      </c>
      <c r="C199" s="316"/>
      <c r="D199" s="315">
        <f>E49</f>
        <v>0</v>
      </c>
      <c r="E199" s="316"/>
      <c r="F199" s="67"/>
      <c r="G199" s="67"/>
      <c r="H199" s="67"/>
      <c r="I199" s="67"/>
      <c r="J199" s="67"/>
      <c r="K199" s="67"/>
      <c r="L199" s="67"/>
    </row>
    <row r="200" spans="1:12" x14ac:dyDescent="0.25">
      <c r="A200" s="165" t="s">
        <v>42</v>
      </c>
      <c r="B200" s="315">
        <f>F31</f>
        <v>0</v>
      </c>
      <c r="C200" s="316"/>
      <c r="D200" s="315">
        <f>F49</f>
        <v>0</v>
      </c>
      <c r="E200" s="316"/>
      <c r="F200" s="67"/>
      <c r="G200" s="67"/>
      <c r="H200" s="67"/>
      <c r="I200" s="67"/>
      <c r="J200" s="67"/>
      <c r="K200" s="67"/>
      <c r="L200" s="67"/>
    </row>
    <row r="201" spans="1:12" ht="15.75" thickBot="1" x14ac:dyDescent="0.3">
      <c r="A201" s="165" t="s">
        <v>23</v>
      </c>
      <c r="B201" s="332">
        <f>G31</f>
        <v>0</v>
      </c>
      <c r="C201" s="333"/>
      <c r="D201" s="332">
        <f>G49</f>
        <v>0</v>
      </c>
      <c r="E201" s="333"/>
      <c r="F201" s="67"/>
      <c r="G201" s="67"/>
      <c r="H201" s="67"/>
      <c r="I201" s="67"/>
      <c r="J201" s="67"/>
      <c r="K201" s="67"/>
      <c r="L201" s="67"/>
    </row>
    <row r="202" spans="1:12" x14ac:dyDescent="0.25">
      <c r="A202" s="165"/>
      <c r="B202" s="334">
        <f>SUM(B197:C201)</f>
        <v>0</v>
      </c>
      <c r="C202" s="334"/>
      <c r="D202" s="334">
        <f>SUM(D197:E201)</f>
        <v>0</v>
      </c>
      <c r="E202" s="334"/>
      <c r="F202" s="67"/>
      <c r="G202" s="67"/>
      <c r="H202" s="67"/>
      <c r="I202" s="67"/>
      <c r="J202" s="67"/>
      <c r="K202" s="67"/>
      <c r="L202" s="67"/>
    </row>
    <row r="203" spans="1:12" x14ac:dyDescent="0.25">
      <c r="A203" s="165" t="s">
        <v>72</v>
      </c>
      <c r="B203" s="324">
        <f>C80</f>
        <v>0</v>
      </c>
      <c r="C203" s="324"/>
      <c r="D203" s="324">
        <f>B80</f>
        <v>0</v>
      </c>
      <c r="E203" s="324"/>
      <c r="F203" s="324">
        <f>G80</f>
        <v>0</v>
      </c>
      <c r="G203" s="324"/>
      <c r="H203" s="67"/>
      <c r="I203" s="67"/>
      <c r="J203" s="67"/>
      <c r="K203" s="67"/>
      <c r="L203" s="67"/>
    </row>
    <row r="204" spans="1:12" ht="15.75" thickBot="1" x14ac:dyDescent="0.3">
      <c r="A204" s="165"/>
      <c r="B204" s="325" t="s">
        <v>67</v>
      </c>
      <c r="C204" s="325"/>
      <c r="D204" s="325" t="s">
        <v>71</v>
      </c>
      <c r="E204" s="325"/>
      <c r="F204" s="326" t="s">
        <v>73</v>
      </c>
      <c r="G204" s="326"/>
      <c r="H204" s="67"/>
      <c r="I204" s="67"/>
      <c r="J204" s="67"/>
      <c r="K204" s="67"/>
      <c r="L204" s="67"/>
    </row>
    <row r="205" spans="1:12" ht="15.75" thickBot="1" x14ac:dyDescent="0.3">
      <c r="A205" s="165" t="s">
        <v>74</v>
      </c>
      <c r="B205" s="327">
        <f>I80</f>
        <v>0</v>
      </c>
      <c r="C205" s="328"/>
      <c r="D205" s="328"/>
      <c r="E205" s="329"/>
      <c r="F205" s="330">
        <f>K80</f>
        <v>0</v>
      </c>
      <c r="G205" s="331"/>
      <c r="H205" s="336">
        <f>B205+F205</f>
        <v>0</v>
      </c>
      <c r="I205" s="318"/>
      <c r="J205" s="67"/>
      <c r="K205" s="67"/>
      <c r="L205" s="67"/>
    </row>
    <row r="206" spans="1:12" ht="15.75" thickBot="1" x14ac:dyDescent="0.3">
      <c r="A206" s="165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</row>
    <row r="207" spans="1:12" ht="15.75" thickBot="1" x14ac:dyDescent="0.3">
      <c r="A207" s="335" t="s">
        <v>77</v>
      </c>
      <c r="B207" s="335"/>
      <c r="C207" s="335"/>
      <c r="D207" s="335"/>
      <c r="E207" s="335"/>
      <c r="F207" s="335"/>
      <c r="G207" s="67"/>
      <c r="H207" s="341">
        <f>L111</f>
        <v>0</v>
      </c>
      <c r="I207" s="342"/>
      <c r="J207" s="67"/>
      <c r="K207" s="67"/>
      <c r="L207" s="67"/>
    </row>
    <row r="208" spans="1:12" ht="15.75" thickBot="1" x14ac:dyDescent="0.3">
      <c r="A208" s="165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</row>
    <row r="209" spans="1:12" ht="15.75" thickBot="1" x14ac:dyDescent="0.3">
      <c r="A209" s="335" t="s">
        <v>78</v>
      </c>
      <c r="B209" s="335"/>
      <c r="C209" s="335"/>
      <c r="D209" s="335"/>
      <c r="E209" s="335"/>
      <c r="F209" s="335"/>
      <c r="G209" s="67"/>
      <c r="H209" s="343">
        <f>J137</f>
        <v>0</v>
      </c>
      <c r="I209" s="342"/>
      <c r="J209" s="67"/>
      <c r="K209" s="67"/>
      <c r="L209" s="67"/>
    </row>
    <row r="210" spans="1:12" ht="15.75" thickBot="1" x14ac:dyDescent="0.3">
      <c r="A210" s="165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</row>
    <row r="211" spans="1:12" ht="15.75" thickBot="1" x14ac:dyDescent="0.3">
      <c r="A211" s="335" t="s">
        <v>79</v>
      </c>
      <c r="B211" s="335"/>
      <c r="C211" s="335"/>
      <c r="D211" s="335"/>
      <c r="E211" s="335"/>
      <c r="F211" s="335"/>
      <c r="G211" s="67"/>
      <c r="H211" s="336">
        <f>K175</f>
        <v>0</v>
      </c>
      <c r="I211" s="318"/>
      <c r="J211" s="67"/>
      <c r="K211" s="67"/>
      <c r="L211" s="67"/>
    </row>
    <row r="212" spans="1:12" ht="15.75" thickBot="1" x14ac:dyDescent="0.3">
      <c r="A212" s="165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1:12" ht="15.75" thickBot="1" x14ac:dyDescent="0.3">
      <c r="A213" s="165"/>
      <c r="B213" s="67"/>
      <c r="C213" s="67"/>
      <c r="D213" s="67"/>
      <c r="E213" s="67"/>
      <c r="F213" s="164" t="s">
        <v>141</v>
      </c>
      <c r="G213" s="68">
        <v>0</v>
      </c>
      <c r="H213" s="339">
        <f>G213*200</f>
        <v>0</v>
      </c>
      <c r="I213" s="340"/>
      <c r="J213" s="67"/>
      <c r="K213" s="67"/>
      <c r="L213" s="67"/>
    </row>
    <row r="214" spans="1:12" x14ac:dyDescent="0.25">
      <c r="A214" s="165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</row>
    <row r="215" spans="1:12" ht="16.5" thickBot="1" x14ac:dyDescent="0.3">
      <c r="A215" s="165"/>
      <c r="B215" s="67"/>
      <c r="C215" s="67"/>
      <c r="D215" s="67"/>
      <c r="E215" s="67"/>
      <c r="F215" s="70" t="s">
        <v>48</v>
      </c>
      <c r="G215" s="67"/>
      <c r="H215" s="337">
        <f>H205+H207+H209+H211+H213</f>
        <v>0</v>
      </c>
      <c r="I215" s="338"/>
      <c r="J215" s="67"/>
      <c r="K215" s="67"/>
      <c r="L215" s="67"/>
    </row>
    <row r="216" spans="1:12" ht="15.75" thickTop="1" x14ac:dyDescent="0.25">
      <c r="A216" s="165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</row>
    <row r="217" spans="1:12" x14ac:dyDescent="0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</row>
  </sheetData>
  <sheetProtection sheet="1"/>
  <mergeCells count="177">
    <mergeCell ref="A167:G167"/>
    <mergeCell ref="A168:G168"/>
    <mergeCell ref="A211:F211"/>
    <mergeCell ref="H211:I211"/>
    <mergeCell ref="H215:I215"/>
    <mergeCell ref="H213:I213"/>
    <mergeCell ref="H205:I205"/>
    <mergeCell ref="A207:F207"/>
    <mergeCell ref="H207:I207"/>
    <mergeCell ref="A209:F209"/>
    <mergeCell ref="H209:I209"/>
    <mergeCell ref="F203:G203"/>
    <mergeCell ref="B204:C204"/>
    <mergeCell ref="D204:E204"/>
    <mergeCell ref="F204:G204"/>
    <mergeCell ref="B205:E205"/>
    <mergeCell ref="F205:G205"/>
    <mergeCell ref="B201:C201"/>
    <mergeCell ref="D201:E201"/>
    <mergeCell ref="B202:C202"/>
    <mergeCell ref="D202:E202"/>
    <mergeCell ref="B203:C203"/>
    <mergeCell ref="D203:E203"/>
    <mergeCell ref="B198:C198"/>
    <mergeCell ref="D198:E198"/>
    <mergeCell ref="B199:C199"/>
    <mergeCell ref="D199:E199"/>
    <mergeCell ref="B200:C200"/>
    <mergeCell ref="D200:E200"/>
    <mergeCell ref="B194:C194"/>
    <mergeCell ref="D194:E194"/>
    <mergeCell ref="B197:C197"/>
    <mergeCell ref="D197:E197"/>
    <mergeCell ref="A183:C183"/>
    <mergeCell ref="G183:L183"/>
    <mergeCell ref="I175:J175"/>
    <mergeCell ref="A181:B181"/>
    <mergeCell ref="H181:K181"/>
    <mergeCell ref="B170:C170"/>
    <mergeCell ref="D160:E160"/>
    <mergeCell ref="F160:G160"/>
    <mergeCell ref="H160:J160"/>
    <mergeCell ref="H162:J162"/>
    <mergeCell ref="H163:J163"/>
    <mergeCell ref="H164:J164"/>
    <mergeCell ref="H166:J166"/>
    <mergeCell ref="H165:J165"/>
    <mergeCell ref="D166:E166"/>
    <mergeCell ref="D165:E165"/>
    <mergeCell ref="D164:E164"/>
    <mergeCell ref="D163:E163"/>
    <mergeCell ref="D162:E162"/>
    <mergeCell ref="F166:G166"/>
    <mergeCell ref="F165:G165"/>
    <mergeCell ref="F164:G164"/>
    <mergeCell ref="F163:G163"/>
    <mergeCell ref="F162:G162"/>
    <mergeCell ref="D159:E159"/>
    <mergeCell ref="F159:G159"/>
    <mergeCell ref="H159:J159"/>
    <mergeCell ref="D158:E158"/>
    <mergeCell ref="F158:G158"/>
    <mergeCell ref="H158:J158"/>
    <mergeCell ref="D157:E157"/>
    <mergeCell ref="F157:G157"/>
    <mergeCell ref="H157:J157"/>
    <mergeCell ref="D156:E156"/>
    <mergeCell ref="F156:G156"/>
    <mergeCell ref="H156:J156"/>
    <mergeCell ref="D155:E155"/>
    <mergeCell ref="F155:G155"/>
    <mergeCell ref="H155:J155"/>
    <mergeCell ref="D154:E154"/>
    <mergeCell ref="F154:G154"/>
    <mergeCell ref="H154:J154"/>
    <mergeCell ref="D153:E153"/>
    <mergeCell ref="F153:G153"/>
    <mergeCell ref="H153:J153"/>
    <mergeCell ref="D151:E151"/>
    <mergeCell ref="F151:G151"/>
    <mergeCell ref="D152:E152"/>
    <mergeCell ref="F152:G152"/>
    <mergeCell ref="H152:J152"/>
    <mergeCell ref="H151:J151"/>
    <mergeCell ref="D149:E149"/>
    <mergeCell ref="F149:G149"/>
    <mergeCell ref="D150:E150"/>
    <mergeCell ref="F150:G150"/>
    <mergeCell ref="H150:J150"/>
    <mergeCell ref="H149:J149"/>
    <mergeCell ref="D147:E147"/>
    <mergeCell ref="F147:G147"/>
    <mergeCell ref="D148:E148"/>
    <mergeCell ref="F148:G148"/>
    <mergeCell ref="H148:J148"/>
    <mergeCell ref="H147:J147"/>
    <mergeCell ref="B128:K134"/>
    <mergeCell ref="G136:K136"/>
    <mergeCell ref="J137:K137"/>
    <mergeCell ref="J111:K111"/>
    <mergeCell ref="D146:E146"/>
    <mergeCell ref="F146:G146"/>
    <mergeCell ref="B146:C146"/>
    <mergeCell ref="H146:J146"/>
    <mergeCell ref="B123:E124"/>
    <mergeCell ref="F123:G124"/>
    <mergeCell ref="H123:I124"/>
    <mergeCell ref="J123:K124"/>
    <mergeCell ref="B125:E126"/>
    <mergeCell ref="F125:G126"/>
    <mergeCell ref="H125:I126"/>
    <mergeCell ref="J125:K126"/>
    <mergeCell ref="B119:E120"/>
    <mergeCell ref="F119:G120"/>
    <mergeCell ref="H119:I120"/>
    <mergeCell ref="J119:K120"/>
    <mergeCell ref="B121:E122"/>
    <mergeCell ref="F121:G122"/>
    <mergeCell ref="H121:I122"/>
    <mergeCell ref="J121:K122"/>
    <mergeCell ref="H116:I116"/>
    <mergeCell ref="J116:K116"/>
    <mergeCell ref="B117:E118"/>
    <mergeCell ref="F117:G118"/>
    <mergeCell ref="H117:I118"/>
    <mergeCell ref="J117:K118"/>
    <mergeCell ref="B108:C108"/>
    <mergeCell ref="B109:C109"/>
    <mergeCell ref="A113:A114"/>
    <mergeCell ref="B116:E116"/>
    <mergeCell ref="F116:G116"/>
    <mergeCell ref="B102:C102"/>
    <mergeCell ref="B103:C103"/>
    <mergeCell ref="B104:C104"/>
    <mergeCell ref="B106:C106"/>
    <mergeCell ref="B107:C107"/>
    <mergeCell ref="A98:A100"/>
    <mergeCell ref="B98:C98"/>
    <mergeCell ref="B100:C100"/>
    <mergeCell ref="B101:C101"/>
    <mergeCell ref="C3:L3"/>
    <mergeCell ref="A7:A8"/>
    <mergeCell ref="B1:L1"/>
    <mergeCell ref="B14:L14"/>
    <mergeCell ref="B32:L32"/>
    <mergeCell ref="E2:L2"/>
    <mergeCell ref="B4:L4"/>
    <mergeCell ref="B5:L5"/>
    <mergeCell ref="B6:L6"/>
    <mergeCell ref="B7:L7"/>
    <mergeCell ref="B8:L8"/>
    <mergeCell ref="B9:L9"/>
    <mergeCell ref="B10:L10"/>
    <mergeCell ref="B11:L11"/>
    <mergeCell ref="B12:L12"/>
    <mergeCell ref="B50:L50"/>
    <mergeCell ref="K79:L79"/>
    <mergeCell ref="K80:L80"/>
    <mergeCell ref="K81:L81"/>
    <mergeCell ref="C79:D79"/>
    <mergeCell ref="C80:D80"/>
    <mergeCell ref="E80:F80"/>
    <mergeCell ref="E79:F79"/>
    <mergeCell ref="G79:H79"/>
    <mergeCell ref="G80:H80"/>
    <mergeCell ref="B71:D71"/>
    <mergeCell ref="K82:L82"/>
    <mergeCell ref="B76:D76"/>
    <mergeCell ref="B69:D69"/>
    <mergeCell ref="B70:D70"/>
    <mergeCell ref="B68:D68"/>
    <mergeCell ref="B72:D72"/>
    <mergeCell ref="B73:D73"/>
    <mergeCell ref="B74:D74"/>
    <mergeCell ref="B75:D75"/>
    <mergeCell ref="I79:J79"/>
    <mergeCell ref="I80:J80"/>
  </mergeCells>
  <phoneticPr fontId="13" type="noConversion"/>
  <hyperlinks>
    <hyperlink ref="B176" r:id="rId1" xr:uid="{DCAEC083-BA80-4BC5-87AC-36E3377B97C0}"/>
    <hyperlink ref="B177" r:id="rId2" xr:uid="{2766F309-634B-4D2F-9E64-D7CB03F00D8C}"/>
    <hyperlink ref="B178" r:id="rId3" xr:uid="{5BE4B1AF-94F5-40DA-93A2-D10A65562C7C}"/>
    <hyperlink ref="B179" r:id="rId4" xr:uid="{05EA77BA-1BB9-4CA7-9EC3-8C4D8CE206E1}"/>
  </hyperlinks>
  <pageMargins left="0.25" right="0.25" top="0.75" bottom="0.75" header="0.3" footer="0.3"/>
  <pageSetup paperSize="9" scale="3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Full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Victor Santos</cp:lastModifiedBy>
  <cp:lastPrinted>2017-12-12T11:23:21Z</cp:lastPrinted>
  <dcterms:created xsi:type="dcterms:W3CDTF">2015-05-06T20:42:07Z</dcterms:created>
  <dcterms:modified xsi:type="dcterms:W3CDTF">2020-01-14T21:53:47Z</dcterms:modified>
</cp:coreProperties>
</file>